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15" yWindow="705" windowWidth="10860" windowHeight="10920"/>
  </bookViews>
  <sheets>
    <sheet name="2024-2026 год" sheetId="1" r:id="rId1"/>
  </sheets>
  <definedNames>
    <definedName name="_xlnm._FilterDatabase" localSheetId="0" hidden="1">'2024-2026 год'!$A$6:$F$129</definedName>
    <definedName name="Z_03D0DDB9_3E2B_445E_B26D_09285D63C497_.wvu.FilterData" localSheetId="0" hidden="1">'2024-2026 год'!$A$6:$F$86</definedName>
    <definedName name="Z_184D3176_FFF6_4E91_A7DC_D63418B7D0F5_.wvu.FilterData" localSheetId="0" hidden="1">'2024-2026 год'!$A$6:$F$86</definedName>
    <definedName name="Z_2547B61A_57D8_45C6_87E4_2B595BD241A2_.wvu.FilterData" localSheetId="0" hidden="1">'2024-2026 год'!$A$6:$F$86</definedName>
    <definedName name="Z_2547B61A_57D8_45C6_87E4_2B595BD241A2_.wvu.PrintArea" localSheetId="0" hidden="1">'2024-2026 год'!$A$3:$F$86</definedName>
    <definedName name="Z_2547B61A_57D8_45C6_87E4_2B595BD241A2_.wvu.PrintTitles" localSheetId="0" hidden="1">'2024-2026 год'!$7:$8</definedName>
    <definedName name="Z_265E4B74_F87F_4C11_8F36_BD3184BC15DF_.wvu.FilterData" localSheetId="0" hidden="1">'2024-2026 год'!$A$6:$F$86</definedName>
    <definedName name="Z_265E4B74_F87F_4C11_8F36_BD3184BC15DF_.wvu.PrintArea" localSheetId="0" hidden="1">'2024-2026 год'!$A$3:$F$86</definedName>
    <definedName name="Z_2CC5DC23_D108_4C62_8D9C_2D339D918FB9_.wvu.FilterData" localSheetId="0" hidden="1">'2024-2026 год'!$A$6:$F$86</definedName>
    <definedName name="Z_2E862F6B_6B0A_40BB_944E_0C7992DC3BBB_.wvu.FilterData" localSheetId="0" hidden="1">'2024-2026 год'!$A$6:$F$86</definedName>
    <definedName name="Z_2F1631EB_A97E_4E43_940D_BBAD4300E79F_.wvu.FilterData" localSheetId="0" hidden="1">'2024-2026 год'!$A$6:$F$86</definedName>
    <definedName name="Z_4CB2AD8A_1395_4EEB_B6E5_ACA1429CF0DB_.wvu.Cols" localSheetId="0" hidden="1">'2024-2026 год'!#REF!</definedName>
    <definedName name="Z_4CB2AD8A_1395_4EEB_B6E5_ACA1429CF0DB_.wvu.FilterData" localSheetId="0" hidden="1">'2024-2026 год'!$A$6:$F$86</definedName>
    <definedName name="Z_4CB2AD8A_1395_4EEB_B6E5_ACA1429CF0DB_.wvu.PrintArea" localSheetId="0" hidden="1">'2024-2026 год'!$A$3:$F$86</definedName>
    <definedName name="Z_4CB2AD8A_1395_4EEB_B6E5_ACA1429CF0DB_.wvu.PrintTitles" localSheetId="0" hidden="1">'2024-2026 год'!$7:$8</definedName>
    <definedName name="Z_5271CAE7_4D6C_40AB_9A03_5EFB6EFB80FA_.wvu.Cols" localSheetId="0" hidden="1">'2024-2026 год'!#REF!</definedName>
    <definedName name="Z_5271CAE7_4D6C_40AB_9A03_5EFB6EFB80FA_.wvu.FilterData" localSheetId="0" hidden="1">'2024-2026 год'!$A$6:$F$86</definedName>
    <definedName name="Z_5271CAE7_4D6C_40AB_9A03_5EFB6EFB80FA_.wvu.PrintArea" localSheetId="0" hidden="1">'2024-2026 год'!$A$3:$F$86</definedName>
    <definedName name="Z_599A55F8_3816_4A95_B2A0_7EE8B30830DF_.wvu.FilterData" localSheetId="0" hidden="1">'2024-2026 год'!$A$6:$F$86</definedName>
    <definedName name="Z_599A55F8_3816_4A95_B2A0_7EE8B30830DF_.wvu.PrintArea" localSheetId="0" hidden="1">'2024-2026 год'!$A$3:$F$86</definedName>
    <definedName name="Z_62BA1D30_83D4_405C_B38E_4A6036DCDF7D_.wvu.Cols" localSheetId="0" hidden="1">'2024-2026 год'!#REF!</definedName>
    <definedName name="Z_62BA1D30_83D4_405C_B38E_4A6036DCDF7D_.wvu.FilterData" localSheetId="0" hidden="1">'2024-2026 год'!$A$6:$F$86</definedName>
    <definedName name="Z_62BA1D30_83D4_405C_B38E_4A6036DCDF7D_.wvu.PrintArea" localSheetId="0" hidden="1">'2024-2026 год'!$A$3:$F$86</definedName>
    <definedName name="Z_7955679F_E0D3_4A07_867E_D6B8BAC7D862_.wvu.FilterData" localSheetId="0" hidden="1">'2024-2026 год'!$A$6:$F$86</definedName>
    <definedName name="Z_7C0ABF66_8B0F_48ED_A269_F91E2B0FF96C_.wvu.FilterData" localSheetId="0" hidden="1">'2024-2026 год'!$A$6:$F$86</definedName>
    <definedName name="Z_91381939_8F12_4242_9E30_D1FC0A7B5CCF_.wvu.FilterData" localSheetId="0" hidden="1">'2024-2026 год'!$A$6:$F$86</definedName>
    <definedName name="Z_949DCF8A_4B6C_48DC_A0AF_1508759F4E2C_.wvu.FilterData" localSheetId="0" hidden="1">'2024-2026 год'!$A$6:$F$86</definedName>
    <definedName name="Z_9AE4E90B_95AD_4E92_80AE_724EF4B3642C_.wvu.FilterData" localSheetId="0" hidden="1">'2024-2026 год'!$A$6:$F$86</definedName>
    <definedName name="Z_9AE4E90B_95AD_4E92_80AE_724EF4B3642C_.wvu.PrintArea" localSheetId="0" hidden="1">'2024-2026 год'!$A$3:$F$86</definedName>
    <definedName name="Z_A79CDC70_8466_49CB_8C49_C52C08F5C2C3_.wvu.FilterData" localSheetId="0" hidden="1">'2024-2026 год'!$A$6:$F$86</definedName>
    <definedName name="Z_A79CDC70_8466_49CB_8C49_C52C08F5C2C3_.wvu.PrintArea" localSheetId="0" hidden="1">'2024-2026 год'!$A$3:$F$86</definedName>
    <definedName name="Z_A79CDC70_8466_49CB_8C49_C52C08F5C2C3_.wvu.PrintTitles" localSheetId="0" hidden="1">'2024-2026 год'!$7:$8</definedName>
    <definedName name="Z_B3397BCA_1277_4868_806F_2E68EFD73FCF_.wvu.Cols" localSheetId="0" hidden="1">'2024-2026 год'!#REF!</definedName>
    <definedName name="Z_B3397BCA_1277_4868_806F_2E68EFD73FCF_.wvu.FilterData" localSheetId="0" hidden="1">'2024-2026 год'!$A$6:$F$86</definedName>
    <definedName name="Z_B3397BCA_1277_4868_806F_2E68EFD73FCF_.wvu.PrintArea" localSheetId="0" hidden="1">'2024-2026 год'!$A$3:$F$86</definedName>
    <definedName name="Z_B3397BCA_1277_4868_806F_2E68EFD73FCF_.wvu.PrintTitles" localSheetId="0" hidden="1">'2024-2026 год'!$7:$8</definedName>
    <definedName name="Z_B3ADB1FC_7237_4F79_A98A_9A3A728E8FB8_.wvu.FilterData" localSheetId="0" hidden="1">'2024-2026 год'!$A$6:$F$86</definedName>
    <definedName name="Z_C0DCEFD6_4378_4196_8A52_BBAE8937CBA3_.wvu.Cols" localSheetId="0" hidden="1">'2024-2026 год'!#REF!</definedName>
    <definedName name="Z_C0DCEFD6_4378_4196_8A52_BBAE8937CBA3_.wvu.FilterData" localSheetId="0" hidden="1">'2024-2026 год'!$A$6:$F$86</definedName>
    <definedName name="Z_C0DCEFD6_4378_4196_8A52_BBAE8937CBA3_.wvu.PrintArea" localSheetId="0" hidden="1">'2024-2026 год'!$A$3:$G$86</definedName>
    <definedName name="Z_C0DCEFD6_4378_4196_8A52_BBAE8937CBA3_.wvu.Rows" localSheetId="0" hidden="1">'2024-2026 год'!#REF!</definedName>
    <definedName name="Z_D2D64AF3_EF16_419B_92B9_C61E316636B4_.wvu.FilterData" localSheetId="0" hidden="1">'2024-2026 год'!$A$6:$F$86</definedName>
    <definedName name="Z_D2D64AF3_EF16_419B_92B9_C61E316636B4_.wvu.PrintArea" localSheetId="0" hidden="1">'2024-2026 год'!$A$3:$F$86</definedName>
    <definedName name="Z_D2D64AF3_EF16_419B_92B9_C61E316636B4_.wvu.PrintTitles" localSheetId="0" hidden="1">'2024-2026 год'!$7:$8</definedName>
    <definedName name="Z_D2D64AF3_EF16_419B_92B9_C61E316636B4_.wvu.Rows" localSheetId="0" hidden="1">'2024-2026 год'!#REF!</definedName>
    <definedName name="Z_E73FB2C8_8889_4BC1_B42C_BB4285892FAC_.wvu.Cols" localSheetId="0" hidden="1">'2024-2026 год'!#REF!</definedName>
    <definedName name="Z_E73FB2C8_8889_4BC1_B42C_BB4285892FAC_.wvu.FilterData" localSheetId="0" hidden="1">'2024-2026 год'!$A$6:$F$86</definedName>
    <definedName name="Z_E73FB2C8_8889_4BC1_B42C_BB4285892FAC_.wvu.PrintArea" localSheetId="0" hidden="1">'2024-2026 год'!$A$3:$F$86</definedName>
    <definedName name="Z_E73FB2C8_8889_4BC1_B42C_BB4285892FAC_.wvu.PrintTitles" localSheetId="0" hidden="1">'2024-2026 год'!$7:$8</definedName>
    <definedName name="_xlnm.Print_Titles" localSheetId="0">'2024-2026 год'!$7:$8</definedName>
    <definedName name="_xlnm.Print_Area" localSheetId="0">'2024-2026 год'!$A$1:$I$129</definedName>
  </definedNames>
  <calcPr calcId="124519"/>
  <customWorkbookViews>
    <customWorkbookView name="1 - Личное представление" guid="{D2D64AF3-EF16-419B-92B9-C61E316636B4}" mergeInterval="0" personalView="1" maximized="1" windowWidth="1276" windowHeight="809" activeSheetId="2"/>
    <customWorkbookView name="Усова - Личное представление" guid="{62BA1D30-83D4-405C-B38E-4A6036DCDF7D}" mergeInterval="0" personalView="1" maximized="1" windowWidth="1276" windowHeight="765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zinovkina - Личное представление" guid="{4CB2AD8A-1395-4EEB-B6E5-ACA1429CF0DB}" autoUpdate="1" mergeInterval="5" personalView="1" maximized="1" xWindow="5" yWindow="24" windowWidth="626" windowHeight="745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й1 - Личное представление" guid="{265E4B74-F87F-4C11-8F36-BD3184BC15DF}" mergeInterval="0" personalView="1" maximized="1" xWindow="1" yWindow="1" windowWidth="1020" windowHeight="546" activeSheetId="2"/>
    <customWorkbookView name="user - Личное представление" guid="{9AE4E90B-95AD-4E92-80AE-724EF4B3642C}" mergeInterval="0" personalView="1" maximized="1" xWindow="1" yWindow="1" windowWidth="1916" windowHeight="811" activeSheetId="1"/>
    <customWorkbookView name="Администратор - Личное представление" guid="{C0DCEFD6-4378-4196-8A52-BBAE8937CBA3}" mergeInterval="0" personalView="1" maximized="1" windowWidth="1362" windowHeight="562" activeSheetId="1"/>
  </customWorkbookViews>
</workbook>
</file>

<file path=xl/calcChain.xml><?xml version="1.0" encoding="utf-8"?>
<calcChain xmlns="http://schemas.openxmlformats.org/spreadsheetml/2006/main">
  <c r="I119" i="1"/>
  <c r="H119"/>
  <c r="I118"/>
  <c r="I117" s="1"/>
  <c r="I116" s="1"/>
  <c r="I115" s="1"/>
  <c r="H118"/>
  <c r="H117" s="1"/>
  <c r="H116" s="1"/>
  <c r="H115" s="1"/>
  <c r="G115"/>
  <c r="G116"/>
  <c r="G117"/>
  <c r="G118"/>
  <c r="G119"/>
  <c r="H30"/>
  <c r="I113" l="1"/>
  <c r="I112" s="1"/>
  <c r="H113"/>
  <c r="H112" s="1"/>
  <c r="G113"/>
  <c r="G112" s="1"/>
  <c r="I58" l="1"/>
  <c r="H58"/>
  <c r="G58"/>
  <c r="I42" l="1"/>
  <c r="H42"/>
  <c r="G42"/>
  <c r="G26" l="1"/>
  <c r="I16" l="1"/>
  <c r="I55"/>
  <c r="H55"/>
  <c r="H24" l="1"/>
  <c r="I24"/>
  <c r="G24"/>
  <c r="G23" s="1"/>
  <c r="I51"/>
  <c r="H51"/>
  <c r="G51"/>
  <c r="G50" s="1"/>
  <c r="G49" s="1"/>
  <c r="G97"/>
  <c r="G96" s="1"/>
  <c r="G16"/>
  <c r="G15" s="1"/>
  <c r="G14" s="1"/>
  <c r="G13" s="1"/>
  <c r="G12" s="1"/>
  <c r="G29"/>
  <c r="G28" s="1"/>
  <c r="G33"/>
  <c r="G32" s="1"/>
  <c r="G38"/>
  <c r="G37" s="1"/>
  <c r="G41"/>
  <c r="G54"/>
  <c r="G53" s="1"/>
  <c r="G57"/>
  <c r="G64"/>
  <c r="G63" s="1"/>
  <c r="G62" s="1"/>
  <c r="G61" s="1"/>
  <c r="G70"/>
  <c r="G69" s="1"/>
  <c r="G68" s="1"/>
  <c r="G77"/>
  <c r="G76" s="1"/>
  <c r="G75" s="1"/>
  <c r="G81"/>
  <c r="G80" s="1"/>
  <c r="G79" s="1"/>
  <c r="G89"/>
  <c r="G88" s="1"/>
  <c r="G87" s="1"/>
  <c r="G93"/>
  <c r="G92" s="1"/>
  <c r="G91" s="1"/>
  <c r="G101"/>
  <c r="G100" s="1"/>
  <c r="G105"/>
  <c r="G104" s="1"/>
  <c r="G110"/>
  <c r="G109" s="1"/>
  <c r="G126"/>
  <c r="G125" s="1"/>
  <c r="G124" s="1"/>
  <c r="G123" s="1"/>
  <c r="G122" s="1"/>
  <c r="G121" s="1"/>
  <c r="G128"/>
  <c r="G103" l="1"/>
  <c r="G95"/>
  <c r="G46"/>
  <c r="G45" s="1"/>
  <c r="G44" s="1"/>
  <c r="G52"/>
  <c r="G36"/>
  <c r="G22"/>
  <c r="G74"/>
  <c r="G73" s="1"/>
  <c r="G72" s="1"/>
  <c r="G86" l="1"/>
  <c r="G85" s="1"/>
  <c r="G84" s="1"/>
  <c r="G67"/>
  <c r="G66" s="1"/>
  <c r="G21"/>
  <c r="G20" s="1"/>
  <c r="G11" l="1"/>
  <c r="G10" s="1"/>
  <c r="G9" l="1"/>
  <c r="H97" l="1"/>
  <c r="H96" s="1"/>
  <c r="I97"/>
  <c r="I96" s="1"/>
  <c r="I89" l="1"/>
  <c r="I88" s="1"/>
  <c r="I87" s="1"/>
  <c r="H89"/>
  <c r="H88" s="1"/>
  <c r="H87" s="1"/>
  <c r="H77"/>
  <c r="H76" s="1"/>
  <c r="H75" s="1"/>
  <c r="I77"/>
  <c r="I76" s="1"/>
  <c r="I75" s="1"/>
  <c r="H33"/>
  <c r="I33"/>
  <c r="I64" l="1"/>
  <c r="I63" s="1"/>
  <c r="I62" s="1"/>
  <c r="I61" s="1"/>
  <c r="H64"/>
  <c r="H63" s="1"/>
  <c r="H62" s="1"/>
  <c r="H61" s="1"/>
  <c r="H81" l="1"/>
  <c r="H80" s="1"/>
  <c r="H79" s="1"/>
  <c r="H74" s="1"/>
  <c r="I81"/>
  <c r="I80" s="1"/>
  <c r="I79" s="1"/>
  <c r="I74" s="1"/>
  <c r="I57"/>
  <c r="H57"/>
  <c r="I29" l="1"/>
  <c r="H29"/>
  <c r="I105"/>
  <c r="I104" s="1"/>
  <c r="H105"/>
  <c r="H104" s="1"/>
  <c r="H110"/>
  <c r="H109" s="1"/>
  <c r="I110"/>
  <c r="I109" s="1"/>
  <c r="H103" l="1"/>
  <c r="I103"/>
  <c r="H93"/>
  <c r="I93"/>
  <c r="H54"/>
  <c r="H53" s="1"/>
  <c r="H52" s="1"/>
  <c r="I54"/>
  <c r="I53" s="1"/>
  <c r="I52" s="1"/>
  <c r="H41" l="1"/>
  <c r="I41"/>
  <c r="H92" l="1"/>
  <c r="H91" s="1"/>
  <c r="I92"/>
  <c r="I91" s="1"/>
  <c r="H101" l="1"/>
  <c r="H100" s="1"/>
  <c r="H95" s="1"/>
  <c r="H86" s="1"/>
  <c r="I101"/>
  <c r="I100" s="1"/>
  <c r="I95" s="1"/>
  <c r="I86" s="1"/>
  <c r="H85" l="1"/>
  <c r="H84" s="1"/>
  <c r="I128"/>
  <c r="I126"/>
  <c r="I125" s="1"/>
  <c r="I124" s="1"/>
  <c r="I70"/>
  <c r="I69" s="1"/>
  <c r="I68" s="1"/>
  <c r="I50"/>
  <c r="I49" s="1"/>
  <c r="I46"/>
  <c r="I45" s="1"/>
  <c r="I38"/>
  <c r="I37" s="1"/>
  <c r="I36" s="1"/>
  <c r="I32"/>
  <c r="I28"/>
  <c r="I23"/>
  <c r="I15"/>
  <c r="I14" s="1"/>
  <c r="H128"/>
  <c r="H126"/>
  <c r="H125" s="1"/>
  <c r="H124" s="1"/>
  <c r="H70"/>
  <c r="H69" s="1"/>
  <c r="H68" s="1"/>
  <c r="H50"/>
  <c r="H49" s="1"/>
  <c r="H46"/>
  <c r="H45" s="1"/>
  <c r="H38"/>
  <c r="H37" s="1"/>
  <c r="H36" s="1"/>
  <c r="H32"/>
  <c r="H28"/>
  <c r="H23"/>
  <c r="H16"/>
  <c r="H15" s="1"/>
  <c r="H14" s="1"/>
  <c r="I85" l="1"/>
  <c r="I84" s="1"/>
  <c r="H13"/>
  <c r="H12" s="1"/>
  <c r="I13"/>
  <c r="I12" s="1"/>
  <c r="I123"/>
  <c r="I122" s="1"/>
  <c r="I121" s="1"/>
  <c r="H123"/>
  <c r="H122" s="1"/>
  <c r="H121" s="1"/>
  <c r="I73"/>
  <c r="I72" s="1"/>
  <c r="H73"/>
  <c r="H72" s="1"/>
  <c r="I44"/>
  <c r="H44"/>
  <c r="H22"/>
  <c r="I22"/>
  <c r="I67"/>
  <c r="I66" s="1"/>
  <c r="H67"/>
  <c r="H66" s="1"/>
  <c r="H21" l="1"/>
  <c r="H20" s="1"/>
  <c r="H11" s="1"/>
  <c r="H10" s="1"/>
  <c r="I21"/>
  <c r="I20" s="1"/>
  <c r="I11" s="1"/>
  <c r="I10" s="1"/>
  <c r="H9" l="1"/>
  <c r="I9"/>
</calcChain>
</file>

<file path=xl/sharedStrings.xml><?xml version="1.0" encoding="utf-8"?>
<sst xmlns="http://schemas.openxmlformats.org/spreadsheetml/2006/main" count="690" uniqueCount="117">
  <si>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</si>
  <si>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</si>
  <si>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</si>
  <si>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</si>
  <si>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</si>
  <si>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</si>
  <si>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</si>
  <si>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</si>
  <si>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</si>
  <si>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</si>
  <si>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</si>
  <si>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05</t>
  </si>
  <si>
    <t>02</t>
  </si>
  <si>
    <t>В С Е ГО</t>
  </si>
  <si>
    <t>Благоустройство</t>
  </si>
  <si>
    <t>10</t>
  </si>
  <si>
    <t>00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</si>
  <si>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</si>
  <si>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</si>
  <si>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</si>
  <si>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</si>
  <si>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244</t>
  </si>
  <si>
    <t>312</t>
  </si>
  <si>
    <t>СУММА (тыс.рублей)</t>
  </si>
  <si>
    <t>Непрограммные направления деятельности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</si>
  <si>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</si>
  <si>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</si>
  <si>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</si>
  <si>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</si>
  <si>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</si>
  <si>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</si>
  <si>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</si>
  <si>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ЖИЛИЩНО-КОММУНАЛЬНОЕ ХОЗЯЙСТВО</t>
  </si>
  <si>
    <t>СОЦИАЛЬНАЯ ПОЛИТИКА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</si>
  <si>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</si>
  <si>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</si>
  <si>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</si>
  <si>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</si>
  <si>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</si>
  <si>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</si>
  <si>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</si>
  <si>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</si>
  <si>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</si>
  <si>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</si>
  <si>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Глава муниципального образования</t>
  </si>
  <si>
    <t xml:space="preserve">Руководство и управление в сфере установленных функций органов местного самоуправления </t>
  </si>
  <si>
    <t>122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</si>
  <si>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</si>
  <si>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</si>
  <si>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Функционирование высшего должностного лица субъекта Российской Федерации и муниципального образования</t>
  </si>
  <si>
    <t>Администрация сельского поселения "Чикшино"</t>
  </si>
  <si>
    <t>926</t>
  </si>
  <si>
    <t>ОБЩЕГОСУДАРСТВЕННЫЕ ВОПРОСЫ</t>
  </si>
  <si>
    <t>853</t>
  </si>
  <si>
    <t>99 0 00 00000</t>
  </si>
  <si>
    <t>99 0 00 02010</t>
  </si>
  <si>
    <t>99 0 00 02040</t>
  </si>
  <si>
    <t>99 0 00 02110</t>
  </si>
  <si>
    <t>99 0 00  02110</t>
  </si>
  <si>
    <t>99 0 00 73150</t>
  </si>
  <si>
    <t>99 0 00 51180</t>
  </si>
  <si>
    <t>Уплата налога на имущество организаций и земельного налога</t>
  </si>
  <si>
    <t>851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</si>
  <si>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</si>
  <si>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</si>
  <si>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852</t>
  </si>
  <si>
    <t xml:space="preserve">926 </t>
  </si>
  <si>
    <t>99 0 00 99990</t>
  </si>
  <si>
    <t>Фонд оплаты труда государственных (муниципальных) органов</t>
  </si>
  <si>
    <t>111</t>
  </si>
  <si>
    <t>119</t>
  </si>
  <si>
    <t>Фонд оплаты труда учреждений</t>
  </si>
  <si>
    <t>Уплата иных платежей</t>
  </si>
  <si>
    <t>110</t>
  </si>
  <si>
    <t>Расходы на выплаты персоналу казенных учреждений</t>
  </si>
  <si>
    <t xml:space="preserve">Прочая закупка товаров, работ и услуг </t>
  </si>
  <si>
    <t xml:space="preserve">  к  решению Совета сельского поселения "Чикшино" </t>
  </si>
  <si>
    <t>Осуществление государственных полномочий Республики Коми, предусмотренных пунктом 6 статьи 1, статьями 2,2(1)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</si>
  <si>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99 0 00 91050</t>
  </si>
  <si>
    <t>Закупка товаров, работ и услуг для обеспечения государственных (муниципальных) нужд</t>
  </si>
  <si>
    <t>99 0 00 91040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</si>
  <si>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</si>
  <si>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>Закупка энергетических ресурсов</t>
  </si>
  <si>
    <t>247</t>
  </si>
  <si>
    <t>Закупка товаров, работ и услуг для  обеспечения государственных (муниципальных) нужд</t>
  </si>
  <si>
    <t>Уплата прочих налогов, сборов</t>
  </si>
  <si>
    <t>99 0 00 91060</t>
  </si>
  <si>
    <t>Иные межбюджетные трансферты, предоставляемые на реализацию мероприятий по решению вопросов местного значения поселений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</si>
  <si>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</si>
  <si>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112</t>
  </si>
  <si>
    <t>Иные выплаты персоналу учреждений, за исключением фонда оплаты труда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</si>
  <si>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</si>
  <si>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поселениям из бюджета муниципального образования муниципального района «Печора» на оплату энергетических ресурсов уличного освещения</t>
  </si>
  <si>
    <t>Приложение 3</t>
  </si>
  <si>
    <t>2024 год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</si>
  <si>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</si>
  <si>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06</t>
  </si>
  <si>
    <t>99 0 00 03010</t>
  </si>
  <si>
    <t xml:space="preserve">Межбюджетные трансферты
</t>
  </si>
  <si>
    <t>500</t>
  </si>
  <si>
    <t xml:space="preserve">Иные межбюджетные трансферты
</t>
  </si>
  <si>
    <t>540</t>
  </si>
  <si>
    <t>Субсидии поселениям из бюджета муниципального образования муниципального района «Печора» на содержание улично-дорожной сети в границах поселений</t>
  </si>
  <si>
    <t xml:space="preserve">Осуществление первичного воинского учета органами местного самоуправления поселений, муниципальных и городских округов
</t>
  </si>
  <si>
    <t>2025 год</t>
  </si>
  <si>
    <t>99 0 00 15320</t>
  </si>
  <si>
    <t>Мероприятия по обеспечению надлежащего состояния источников противопожарного водоснабжения на территории поселений</t>
  </si>
  <si>
    <t>99 0 00 25540</t>
  </si>
  <si>
    <t>Прочие мероприятия по благоустройству поселений</t>
  </si>
  <si>
    <t>2026 год</t>
  </si>
  <si>
    <t>Ведомственная структура расходов бюджета  муниципального образования сельского поселения "Чикшино" на 2024 год и плановый период 2025 и 2026 годов</t>
  </si>
  <si>
    <t>Условно утвержденные расходы</t>
  </si>
  <si>
    <t>Осуществление переданных органами местного самоуправления части отдельных полномочий по решению вопросов местного значения по составлению проекта бюджета поселения,  осуществлению контроля за его исполнением, составлению отчета об исполнении бюджета поселения</t>
  </si>
  <si>
    <t>07</t>
  </si>
  <si>
    <t>Профессиональная подготовка, переподготовка и повышение квалификации</t>
  </si>
  <si>
    <t>ОБРАЗОВАНИЕ</t>
  </si>
  <si>
    <t>от 22  декабря 2023 года № 4-17/65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</si>
</sst>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"/>
    <numFmt numFmtId="165" formatCode="#,##0.0"/>
  </numFmts>
  <fonts count="14">
    <font>
      <sz val="10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Arial Cyr"/>
      <charset val="204"/>
    </font>
    <font>
      <sz val="10"/>
      <color rgb="FF000000"/>
      <name val="Arial"/>
      <family val="2"/>
      <charset val="204"/>
    </font>
    <font>
      <b/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BEEF3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0" fillId="0" borderId="0"/>
    <xf numFmtId="4" fontId="12" fillId="0" borderId="3">
      <alignment horizontal="right" vertical="top" shrinkToFit="1"/>
    </xf>
    <xf numFmtId="4" fontId="12" fillId="0" borderId="3">
      <alignment horizontal="right" vertical="top" shrinkToFit="1"/>
    </xf>
  </cellStyleXfs>
  <cellXfs count="95">
    <xf numFmtId="0" fontId="0" fillId="0" borderId="0" xfId="0"/>
    <xf numFmtId="49" fontId="7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6" borderId="1" xfId="0" applyNumberFormat="1" applyFont="1" applyFill="1" applyBorder="1" applyAlignment="1" applyProtection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165" fontId="6" fillId="3" borderId="1" xfId="0" applyNumberFormat="1" applyFont="1" applyFill="1" applyBorder="1" applyAlignment="1">
      <alignment horizontal="right" vertical="center"/>
    </xf>
    <xf numFmtId="165" fontId="6" fillId="6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center"/>
    </xf>
    <xf numFmtId="165" fontId="0" fillId="0" borderId="0" xfId="0" applyNumberFormat="1" applyAlignment="1">
      <alignment vertical="center"/>
    </xf>
    <xf numFmtId="49" fontId="8" fillId="5" borderId="1" xfId="0" applyNumberFormat="1" applyFont="1" applyFill="1" applyBorder="1" applyAlignment="1">
      <alignment horizontal="left" vertical="center" wrapText="1"/>
    </xf>
    <xf numFmtId="165" fontId="8" fillId="5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8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right" vertical="center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49" fontId="7" fillId="6" borderId="1" xfId="0" applyNumberFormat="1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165" fontId="6" fillId="7" borderId="1" xfId="0" applyNumberFormat="1" applyFont="1" applyFill="1" applyBorder="1" applyAlignment="1">
      <alignment horizontal="right" vertical="center"/>
    </xf>
    <xf numFmtId="0" fontId="7" fillId="3" borderId="1" xfId="0" applyNumberFormat="1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3" fontId="6" fillId="0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6" borderId="1" xfId="0" applyNumberFormat="1" applyFont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vertical="center" wrapText="1"/>
    </xf>
    <xf numFmtId="0" fontId="6" fillId="6" borderId="1" xfId="0" applyNumberFormat="1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>
      <alignment horizontal="justify" vertical="center" wrapText="1"/>
    </xf>
    <xf numFmtId="165" fontId="8" fillId="3" borderId="1" xfId="0" applyNumberFormat="1" applyFont="1" applyFill="1" applyBorder="1" applyAlignment="1">
      <alignment horizontal="right" vertical="center"/>
    </xf>
    <xf numFmtId="0" fontId="9" fillId="6" borderId="1" xfId="0" applyNumberFormat="1" applyFont="1" applyFill="1" applyBorder="1" applyAlignment="1">
      <alignment horizontal="justify" vertical="center" wrapText="1"/>
    </xf>
    <xf numFmtId="165" fontId="6" fillId="6" borderId="2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justify" vertical="top" wrapText="1"/>
    </xf>
    <xf numFmtId="0" fontId="6" fillId="3" borderId="1" xfId="0" applyNumberFormat="1" applyFont="1" applyFill="1" applyBorder="1" applyAlignment="1" applyProtection="1">
      <alignment horizontal="left" vertical="top" wrapText="1"/>
    </xf>
    <xf numFmtId="49" fontId="7" fillId="6" borderId="1" xfId="0" applyNumberFormat="1" applyFont="1" applyFill="1" applyBorder="1" applyAlignment="1">
      <alignment horizontal="justify" vertical="top" wrapText="1"/>
    </xf>
    <xf numFmtId="0" fontId="6" fillId="0" borderId="0" xfId="0" applyFont="1" applyAlignment="1">
      <alignment horizontal="left" vertical="top" wrapText="1"/>
    </xf>
    <xf numFmtId="165" fontId="8" fillId="0" borderId="1" xfId="0" applyNumberFormat="1" applyFont="1" applyBorder="1" applyAlignment="1">
      <alignment horizontal="center" vertical="center" wrapText="1"/>
    </xf>
    <xf numFmtId="165" fontId="11" fillId="3" borderId="0" xfId="0" applyNumberFormat="1" applyFont="1" applyFill="1" applyAlignment="1">
      <alignment vertical="center"/>
    </xf>
    <xf numFmtId="0" fontId="0" fillId="3" borderId="0" xfId="0" applyFill="1" applyAlignment="1">
      <alignment vertical="center"/>
    </xf>
    <xf numFmtId="165" fontId="0" fillId="3" borderId="0" xfId="0" applyNumberFormat="1" applyFill="1" applyAlignment="1">
      <alignment vertical="center"/>
    </xf>
    <xf numFmtId="165" fontId="0" fillId="3" borderId="0" xfId="0" applyNumberFormat="1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6" fillId="0" borderId="0" xfId="0" applyFont="1" applyAlignment="1">
      <alignment horizontal="right" vertical="center" wrapText="1"/>
    </xf>
    <xf numFmtId="165" fontId="8" fillId="0" borderId="8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5" fontId="8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13" fillId="3" borderId="1" xfId="0" applyNumberFormat="1" applyFont="1" applyFill="1" applyBorder="1" applyAlignment="1">
      <alignment horizontal="justify" vertical="center" wrapText="1"/>
    </xf>
    <xf numFmtId="0" fontId="8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</cellXfs>
  <cellStyles count="4">
    <cellStyle name="ex74" xfId="2"/>
    <cellStyle name="ex78" xfId="3"/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DBEEF3"/>
      <color rgb="FFCC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32"/>
  <sheetViews>
    <sheetView showGridLines="0" tabSelected="1" showRuler="0" view="pageBreakPreview" zoomScaleSheetLayoutView="100" workbookViewId="0">
      <pane ySplit="7" topLeftCell="A8" activePane="bottomLeft" state="frozenSplit"/>
      <selection pane="bottomLeft" activeCell="A5" sqref="A5:I5"/>
    </sheetView>
  </sheetViews>
  <sheetFormatPr defaultRowHeight="12.75"/>
  <cols>
    <col min="1" max="1" width="52.5703125" style="32" customWidth="1"/>
    <col min="2" max="2" width="6.85546875" style="32" customWidth="1"/>
    <col min="3" max="3" width="6.140625" style="32" customWidth="1"/>
    <col min="4" max="4" width="5.42578125" style="32" customWidth="1"/>
    <col min="5" max="5" width="15.5703125" style="32" customWidth="1"/>
    <col min="6" max="6" width="7.28515625" style="32" customWidth="1"/>
    <col min="7" max="7" width="14.85546875" style="32" customWidth="1"/>
    <col min="8" max="8" width="13.28515625" style="32" customWidth="1"/>
    <col min="9" max="9" width="14.7109375" style="32" customWidth="1"/>
    <col min="10" max="16384" width="9.140625" style="32"/>
  </cols>
  <sheetData>
    <row r="1" spans="1:31" ht="17.25" customHeight="1">
      <c r="A1" s="31"/>
      <c r="B1" s="31"/>
      <c r="C1" s="31"/>
      <c r="D1" s="31"/>
      <c r="E1" s="29"/>
      <c r="F1" s="29"/>
      <c r="G1" s="76"/>
      <c r="H1" s="84" t="s">
        <v>93</v>
      </c>
      <c r="I1" s="84"/>
    </row>
    <row r="2" spans="1:31" ht="18.75" customHeight="1">
      <c r="A2" s="31"/>
      <c r="B2" s="31"/>
      <c r="C2" s="86" t="s">
        <v>76</v>
      </c>
      <c r="D2" s="86"/>
      <c r="E2" s="86"/>
      <c r="F2" s="86"/>
      <c r="G2" s="86"/>
      <c r="H2" s="86"/>
      <c r="I2" s="86"/>
    </row>
    <row r="3" spans="1:31" ht="13.5" customHeight="1">
      <c r="A3" s="79"/>
      <c r="B3" s="79"/>
      <c r="C3" s="94" t="s">
        <v>116</v>
      </c>
      <c r="D3" s="94"/>
      <c r="E3" s="94"/>
      <c r="F3" s="94"/>
      <c r="G3" s="94"/>
      <c r="H3" s="94"/>
      <c r="I3" s="94"/>
    </row>
    <row r="4" spans="1:31" ht="13.5" customHeight="1">
      <c r="A4" s="33"/>
      <c r="B4" s="33"/>
      <c r="C4" s="33"/>
      <c r="D4" s="33"/>
      <c r="E4" s="33"/>
      <c r="F4" s="33"/>
      <c r="G4" s="33"/>
      <c r="H4" s="34"/>
      <c r="I4" s="34"/>
    </row>
    <row r="5" spans="1:31" ht="48.75" customHeight="1">
      <c r="A5" s="85" t="s">
        <v>110</v>
      </c>
      <c r="B5" s="85"/>
      <c r="C5" s="85"/>
      <c r="D5" s="85"/>
      <c r="E5" s="85"/>
      <c r="F5" s="85"/>
      <c r="G5" s="85"/>
      <c r="H5" s="85"/>
      <c r="I5" s="85"/>
    </row>
    <row r="6" spans="1:31">
      <c r="A6" s="35"/>
      <c r="B6" s="35"/>
      <c r="C6" s="35"/>
      <c r="D6" s="35"/>
      <c r="E6" s="35"/>
      <c r="F6" s="35"/>
      <c r="G6" s="35"/>
      <c r="J6" s="36"/>
      <c r="K6" s="36"/>
      <c r="L6" s="36"/>
    </row>
    <row r="7" spans="1:31" ht="50.25" customHeight="1">
      <c r="A7" s="87" t="s">
        <v>0</v>
      </c>
      <c r="B7" s="88" t="s">
        <v>1</v>
      </c>
      <c r="C7" s="87" t="s">
        <v>2</v>
      </c>
      <c r="D7" s="87"/>
      <c r="E7" s="88" t="s">
        <v>5</v>
      </c>
      <c r="F7" s="87" t="s">
        <v>6</v>
      </c>
      <c r="G7" s="91" t="s">
        <v>23</v>
      </c>
      <c r="H7" s="92"/>
      <c r="I7" s="93"/>
    </row>
    <row r="8" spans="1:31" ht="28.5" customHeight="1">
      <c r="A8" s="87"/>
      <c r="B8" s="89"/>
      <c r="C8" s="30" t="s">
        <v>3</v>
      </c>
      <c r="D8" s="30" t="s">
        <v>4</v>
      </c>
      <c r="E8" s="89"/>
      <c r="F8" s="90"/>
      <c r="G8" s="78" t="s">
        <v>94</v>
      </c>
      <c r="H8" s="80" t="s">
        <v>104</v>
      </c>
      <c r="I8" s="69" t="s">
        <v>109</v>
      </c>
      <c r="J8" s="70"/>
      <c r="K8" s="70"/>
      <c r="L8" s="70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</row>
    <row r="9" spans="1:31" ht="22.5" customHeight="1">
      <c r="A9" s="30" t="s">
        <v>13</v>
      </c>
      <c r="B9" s="30"/>
      <c r="C9" s="30"/>
      <c r="D9" s="30"/>
      <c r="E9" s="30"/>
      <c r="F9" s="30"/>
      <c r="G9" s="77">
        <f t="shared" ref="G9:I9" si="0">G10</f>
        <v>10320.896999999997</v>
      </c>
      <c r="H9" s="77">
        <f t="shared" si="0"/>
        <v>10325.562</v>
      </c>
      <c r="I9" s="77">
        <f t="shared" si="0"/>
        <v>10216.007</v>
      </c>
      <c r="J9" s="72"/>
      <c r="K9" s="72"/>
      <c r="L9" s="72"/>
      <c r="M9" s="71"/>
      <c r="N9" s="71"/>
      <c r="O9" s="71"/>
      <c r="P9" s="72"/>
      <c r="Q9" s="72"/>
      <c r="R9" s="72"/>
      <c r="S9" s="71"/>
      <c r="T9" s="71"/>
      <c r="U9" s="71"/>
      <c r="V9" s="72"/>
      <c r="W9" s="72"/>
      <c r="X9" s="72"/>
      <c r="Y9" s="71"/>
      <c r="Z9" s="71"/>
      <c r="AA9" s="71"/>
      <c r="AB9" s="71"/>
      <c r="AC9" s="71"/>
      <c r="AD9" s="71"/>
      <c r="AE9" s="71"/>
    </row>
    <row r="10" spans="1:31" s="39" customFormat="1" ht="14.25">
      <c r="A10" s="37" t="s">
        <v>50</v>
      </c>
      <c r="B10" s="12" t="s">
        <v>51</v>
      </c>
      <c r="C10" s="12" t="s">
        <v>7</v>
      </c>
      <c r="D10" s="12" t="s">
        <v>7</v>
      </c>
      <c r="E10" s="12" t="s">
        <v>7</v>
      </c>
      <c r="F10" s="12" t="s">
        <v>7</v>
      </c>
      <c r="G10" s="38">
        <f>G11+G72+G84+G121+G128+G120</f>
        <v>10320.896999999997</v>
      </c>
      <c r="H10" s="38">
        <f t="shared" ref="H10:I10" si="1">H11+H72+H84+H121+H128+H120</f>
        <v>10325.562</v>
      </c>
      <c r="I10" s="38">
        <f t="shared" si="1"/>
        <v>10216.007</v>
      </c>
      <c r="J10" s="73"/>
      <c r="K10" s="73"/>
      <c r="L10" s="73"/>
      <c r="M10" s="74"/>
      <c r="N10" s="74"/>
      <c r="O10" s="74"/>
      <c r="P10" s="73"/>
      <c r="Q10" s="73"/>
      <c r="R10" s="73"/>
      <c r="S10" s="75"/>
      <c r="T10" s="75"/>
      <c r="U10" s="75"/>
      <c r="V10" s="72"/>
      <c r="W10" s="72"/>
      <c r="X10" s="72"/>
      <c r="Y10" s="75"/>
      <c r="Z10" s="75"/>
      <c r="AA10" s="75"/>
      <c r="AB10" s="75"/>
      <c r="AC10" s="75"/>
      <c r="AD10" s="75"/>
      <c r="AE10" s="75"/>
    </row>
    <row r="11" spans="1:31" ht="14.25">
      <c r="A11" s="40" t="s">
        <v>52</v>
      </c>
      <c r="B11" s="13" t="s">
        <v>51</v>
      </c>
      <c r="C11" s="13" t="s">
        <v>8</v>
      </c>
      <c r="D11" s="13" t="s">
        <v>16</v>
      </c>
      <c r="E11" s="13" t="s">
        <v>7</v>
      </c>
      <c r="F11" s="13" t="s">
        <v>7</v>
      </c>
      <c r="G11" s="41">
        <f>G12+G20+G66+G61</f>
        <v>7566.4970000000003</v>
      </c>
      <c r="H11" s="41">
        <f>H12+H20+H66+H61</f>
        <v>7649.4619999999995</v>
      </c>
      <c r="I11" s="41">
        <f>I12+I20+I66+I61</f>
        <v>7429.2069999999994</v>
      </c>
      <c r="J11" s="71"/>
      <c r="K11" s="71"/>
      <c r="L11" s="71"/>
      <c r="M11" s="71"/>
      <c r="N11" s="71"/>
      <c r="O11" s="71"/>
      <c r="P11" s="72"/>
      <c r="Q11" s="72"/>
      <c r="R11" s="72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</row>
    <row r="12" spans="1:31" ht="30.75" customHeight="1">
      <c r="A12" s="42" t="s">
        <v>49</v>
      </c>
      <c r="B12" s="14" t="s">
        <v>51</v>
      </c>
      <c r="C12" s="14" t="s">
        <v>8</v>
      </c>
      <c r="D12" s="14" t="s">
        <v>12</v>
      </c>
      <c r="E12" s="14"/>
      <c r="F12" s="14"/>
      <c r="G12" s="43">
        <f t="shared" ref="G12:I15" si="2">G13</f>
        <v>961.19999999999993</v>
      </c>
      <c r="H12" s="43">
        <f t="shared" si="2"/>
        <v>1040</v>
      </c>
      <c r="I12" s="43">
        <f t="shared" si="2"/>
        <v>972.2</v>
      </c>
      <c r="J12" s="72"/>
      <c r="K12" s="72"/>
      <c r="L12" s="72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</row>
    <row r="13" spans="1:31" ht="15">
      <c r="A13" s="44" t="s">
        <v>24</v>
      </c>
      <c r="B13" s="8" t="s">
        <v>51</v>
      </c>
      <c r="C13" s="15">
        <v>1</v>
      </c>
      <c r="D13" s="15">
        <v>2</v>
      </c>
      <c r="E13" s="5" t="s">
        <v>54</v>
      </c>
      <c r="F13" s="8" t="s">
        <v>7</v>
      </c>
      <c r="G13" s="45">
        <f t="shared" ref="G13:G14" si="3">G14</f>
        <v>961.19999999999993</v>
      </c>
      <c r="H13" s="45">
        <f t="shared" si="2"/>
        <v>1040</v>
      </c>
      <c r="I13" s="45">
        <f t="shared" si="2"/>
        <v>972.2</v>
      </c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</row>
    <row r="14" spans="1:31" ht="15">
      <c r="A14" s="46" t="s">
        <v>44</v>
      </c>
      <c r="B14" s="2" t="s">
        <v>51</v>
      </c>
      <c r="C14" s="2" t="s">
        <v>8</v>
      </c>
      <c r="D14" s="2" t="s">
        <v>12</v>
      </c>
      <c r="E14" s="5" t="s">
        <v>55</v>
      </c>
      <c r="F14" s="2" t="s">
        <v>7</v>
      </c>
      <c r="G14" s="26">
        <f t="shared" si="3"/>
        <v>961.19999999999993</v>
      </c>
      <c r="H14" s="26">
        <f t="shared" si="2"/>
        <v>1040</v>
      </c>
      <c r="I14" s="26">
        <f t="shared" si="2"/>
        <v>972.2</v>
      </c>
    </row>
    <row r="15" spans="1:31" ht="75">
      <c r="A15" s="46" t="s">
        <v>39</v>
      </c>
      <c r="B15" s="2" t="s">
        <v>51</v>
      </c>
      <c r="C15" s="2" t="s">
        <v>8</v>
      </c>
      <c r="D15" s="2" t="s">
        <v>12</v>
      </c>
      <c r="E15" s="5" t="s">
        <v>55</v>
      </c>
      <c r="F15" s="2" t="s">
        <v>40</v>
      </c>
      <c r="G15" s="26">
        <f t="shared" si="2"/>
        <v>961.19999999999993</v>
      </c>
      <c r="H15" s="26">
        <f t="shared" si="2"/>
        <v>1040</v>
      </c>
      <c r="I15" s="26">
        <f t="shared" si="2"/>
        <v>972.2</v>
      </c>
    </row>
    <row r="16" spans="1:31" ht="30">
      <c r="A16" s="46" t="s">
        <v>41</v>
      </c>
      <c r="B16" s="2" t="s">
        <v>51</v>
      </c>
      <c r="C16" s="2" t="s">
        <v>8</v>
      </c>
      <c r="D16" s="2" t="s">
        <v>12</v>
      </c>
      <c r="E16" s="5" t="s">
        <v>55</v>
      </c>
      <c r="F16" s="2" t="s">
        <v>42</v>
      </c>
      <c r="G16" s="26">
        <f t="shared" ref="G16" si="4">G17+G18+G19</f>
        <v>961.19999999999993</v>
      </c>
      <c r="H16" s="26">
        <f t="shared" ref="H16:I16" si="5">H17+H18+H19</f>
        <v>1040</v>
      </c>
      <c r="I16" s="26">
        <f t="shared" si="5"/>
        <v>972.2</v>
      </c>
    </row>
    <row r="17" spans="1:14" ht="30">
      <c r="A17" s="47" t="s">
        <v>68</v>
      </c>
      <c r="B17" s="7" t="s">
        <v>51</v>
      </c>
      <c r="C17" s="16" t="s">
        <v>8</v>
      </c>
      <c r="D17" s="16" t="s">
        <v>12</v>
      </c>
      <c r="E17" s="7" t="s">
        <v>55</v>
      </c>
      <c r="F17" s="7" t="s">
        <v>43</v>
      </c>
      <c r="G17" s="27">
        <v>723</v>
      </c>
      <c r="H17" s="27">
        <v>744.4</v>
      </c>
      <c r="I17" s="27">
        <v>744.4</v>
      </c>
      <c r="L17" s="36"/>
      <c r="M17" s="36"/>
      <c r="N17" s="36"/>
    </row>
    <row r="18" spans="1:14" ht="45">
      <c r="A18" s="47" t="s">
        <v>47</v>
      </c>
      <c r="B18" s="7" t="s">
        <v>51</v>
      </c>
      <c r="C18" s="16" t="s">
        <v>8</v>
      </c>
      <c r="D18" s="16" t="s">
        <v>12</v>
      </c>
      <c r="E18" s="7" t="s">
        <v>55</v>
      </c>
      <c r="F18" s="7" t="s">
        <v>46</v>
      </c>
      <c r="G18" s="27">
        <v>19.8</v>
      </c>
      <c r="H18" s="27">
        <v>70.8</v>
      </c>
      <c r="I18" s="27">
        <v>3</v>
      </c>
      <c r="L18" s="36"/>
      <c r="M18" s="36"/>
      <c r="N18" s="36"/>
    </row>
    <row r="19" spans="1:14" ht="45">
      <c r="A19" s="47" t="s">
        <v>63</v>
      </c>
      <c r="B19" s="7" t="s">
        <v>51</v>
      </c>
      <c r="C19" s="16" t="s">
        <v>8</v>
      </c>
      <c r="D19" s="16" t="s">
        <v>12</v>
      </c>
      <c r="E19" s="7" t="s">
        <v>55</v>
      </c>
      <c r="F19" s="7" t="s">
        <v>64</v>
      </c>
      <c r="G19" s="27">
        <v>218.4</v>
      </c>
      <c r="H19" s="27">
        <v>224.8</v>
      </c>
      <c r="I19" s="27">
        <v>224.8</v>
      </c>
      <c r="L19" s="36"/>
      <c r="M19" s="36"/>
      <c r="N19" s="36"/>
    </row>
    <row r="20" spans="1:14" ht="46.15" customHeight="1">
      <c r="A20" s="46" t="s">
        <v>81</v>
      </c>
      <c r="B20" s="8" t="s">
        <v>51</v>
      </c>
      <c r="C20" s="2" t="s">
        <v>8</v>
      </c>
      <c r="D20" s="2" t="s">
        <v>10</v>
      </c>
      <c r="E20" s="5" t="s">
        <v>7</v>
      </c>
      <c r="F20" s="2" t="s">
        <v>7</v>
      </c>
      <c r="G20" s="26">
        <f t="shared" ref="G20:I20" si="6">G21</f>
        <v>6593.2970000000005</v>
      </c>
      <c r="H20" s="26">
        <f t="shared" si="6"/>
        <v>6603.9619999999995</v>
      </c>
      <c r="I20" s="26">
        <f t="shared" si="6"/>
        <v>6451.5069999999996</v>
      </c>
    </row>
    <row r="21" spans="1:14" ht="15">
      <c r="A21" s="46" t="s">
        <v>24</v>
      </c>
      <c r="B21" s="8" t="s">
        <v>51</v>
      </c>
      <c r="C21" s="2" t="s">
        <v>8</v>
      </c>
      <c r="D21" s="2" t="s">
        <v>10</v>
      </c>
      <c r="E21" s="5" t="s">
        <v>54</v>
      </c>
      <c r="F21" s="2" t="s">
        <v>7</v>
      </c>
      <c r="G21" s="26">
        <f>G22+G36+G44+G52</f>
        <v>6593.2970000000005</v>
      </c>
      <c r="H21" s="26">
        <f>H22+H36+H44+H52</f>
        <v>6603.9619999999995</v>
      </c>
      <c r="I21" s="26">
        <f>I22+I36+I44+I52</f>
        <v>6451.5069999999996</v>
      </c>
    </row>
    <row r="22" spans="1:14" ht="30">
      <c r="A22" s="46" t="s">
        <v>45</v>
      </c>
      <c r="B22" s="14" t="s">
        <v>51</v>
      </c>
      <c r="C22" s="2" t="s">
        <v>8</v>
      </c>
      <c r="D22" s="2" t="s">
        <v>10</v>
      </c>
      <c r="E22" s="5" t="s">
        <v>56</v>
      </c>
      <c r="F22" s="2" t="s">
        <v>7</v>
      </c>
      <c r="G22" s="26">
        <f>G23+G28+G32</f>
        <v>1549.242</v>
      </c>
      <c r="H22" s="26">
        <f>H23+H28+H32</f>
        <v>1682.1999999999998</v>
      </c>
      <c r="I22" s="26">
        <f>I23+I28+I32</f>
        <v>1747.8</v>
      </c>
    </row>
    <row r="23" spans="1:14" ht="75">
      <c r="A23" s="46" t="s">
        <v>39</v>
      </c>
      <c r="B23" s="8" t="s">
        <v>51</v>
      </c>
      <c r="C23" s="2" t="s">
        <v>8</v>
      </c>
      <c r="D23" s="2" t="s">
        <v>10</v>
      </c>
      <c r="E23" s="5" t="s">
        <v>56</v>
      </c>
      <c r="F23" s="2" t="s">
        <v>40</v>
      </c>
      <c r="G23" s="26">
        <f t="shared" ref="G23:I23" si="7">G24</f>
        <v>1064.3</v>
      </c>
      <c r="H23" s="26">
        <f t="shared" si="7"/>
        <v>832.09999999999991</v>
      </c>
      <c r="I23" s="26">
        <f t="shared" si="7"/>
        <v>880</v>
      </c>
    </row>
    <row r="24" spans="1:14" ht="30">
      <c r="A24" s="46" t="s">
        <v>41</v>
      </c>
      <c r="B24" s="2" t="s">
        <v>51</v>
      </c>
      <c r="C24" s="2" t="s">
        <v>8</v>
      </c>
      <c r="D24" s="2" t="s">
        <v>10</v>
      </c>
      <c r="E24" s="5" t="s">
        <v>56</v>
      </c>
      <c r="F24" s="2" t="s">
        <v>42</v>
      </c>
      <c r="G24" s="26">
        <f>G26+G27+G25</f>
        <v>1064.3</v>
      </c>
      <c r="H24" s="26">
        <f t="shared" ref="H24:I24" si="8">H26+H27+H25</f>
        <v>832.09999999999991</v>
      </c>
      <c r="I24" s="26">
        <f t="shared" si="8"/>
        <v>880</v>
      </c>
    </row>
    <row r="25" spans="1:14" ht="30">
      <c r="A25" s="47" t="s">
        <v>68</v>
      </c>
      <c r="B25" s="6" t="s">
        <v>51</v>
      </c>
      <c r="C25" s="16" t="s">
        <v>8</v>
      </c>
      <c r="D25" s="16" t="s">
        <v>10</v>
      </c>
      <c r="E25" s="7" t="s">
        <v>56</v>
      </c>
      <c r="F25" s="7" t="s">
        <v>43</v>
      </c>
      <c r="G25" s="27">
        <v>648.9</v>
      </c>
      <c r="H25" s="27">
        <v>420.8</v>
      </c>
      <c r="I25" s="27">
        <v>617.20000000000005</v>
      </c>
    </row>
    <row r="26" spans="1:14" ht="45">
      <c r="A26" s="47" t="s">
        <v>47</v>
      </c>
      <c r="B26" s="6" t="s">
        <v>51</v>
      </c>
      <c r="C26" s="16" t="s">
        <v>8</v>
      </c>
      <c r="D26" s="16" t="s">
        <v>10</v>
      </c>
      <c r="E26" s="7" t="s">
        <v>56</v>
      </c>
      <c r="F26" s="7" t="s">
        <v>46</v>
      </c>
      <c r="G26" s="27">
        <f>224.9-4.3</f>
        <v>220.6</v>
      </c>
      <c r="H26" s="27">
        <v>284.2</v>
      </c>
      <c r="I26" s="27">
        <v>76.400000000000006</v>
      </c>
    </row>
    <row r="27" spans="1:14" ht="45">
      <c r="A27" s="47" t="s">
        <v>63</v>
      </c>
      <c r="B27" s="6" t="s">
        <v>51</v>
      </c>
      <c r="C27" s="16" t="s">
        <v>8</v>
      </c>
      <c r="D27" s="16" t="s">
        <v>10</v>
      </c>
      <c r="E27" s="7" t="s">
        <v>56</v>
      </c>
      <c r="F27" s="7" t="s">
        <v>64</v>
      </c>
      <c r="G27" s="27">
        <v>194.8</v>
      </c>
      <c r="H27" s="27">
        <v>127.1</v>
      </c>
      <c r="I27" s="27">
        <v>186.4</v>
      </c>
    </row>
    <row r="28" spans="1:14" ht="30">
      <c r="A28" s="46" t="s">
        <v>84</v>
      </c>
      <c r="B28" s="3" t="s">
        <v>51</v>
      </c>
      <c r="C28" s="2" t="s">
        <v>8</v>
      </c>
      <c r="D28" s="2" t="s">
        <v>10</v>
      </c>
      <c r="E28" s="5" t="s">
        <v>56</v>
      </c>
      <c r="F28" s="2" t="s">
        <v>25</v>
      </c>
      <c r="G28" s="26">
        <f t="shared" ref="G28:I28" si="9">G29</f>
        <v>471.54199999999997</v>
      </c>
      <c r="H28" s="26">
        <f t="shared" si="9"/>
        <v>838.1</v>
      </c>
      <c r="I28" s="26">
        <f t="shared" si="9"/>
        <v>854.8</v>
      </c>
    </row>
    <row r="29" spans="1:14" ht="30">
      <c r="A29" s="46" t="s">
        <v>48</v>
      </c>
      <c r="B29" s="3" t="s">
        <v>51</v>
      </c>
      <c r="C29" s="2" t="s">
        <v>8</v>
      </c>
      <c r="D29" s="2" t="s">
        <v>10</v>
      </c>
      <c r="E29" s="5" t="s">
        <v>56</v>
      </c>
      <c r="F29" s="2" t="s">
        <v>26</v>
      </c>
      <c r="G29" s="26">
        <f>G30+G31</f>
        <v>471.54199999999997</v>
      </c>
      <c r="H29" s="26">
        <f t="shared" ref="H29:I29" si="10">H30+H31</f>
        <v>838.1</v>
      </c>
      <c r="I29" s="26">
        <f t="shared" si="10"/>
        <v>854.8</v>
      </c>
    </row>
    <row r="30" spans="1:14" ht="15">
      <c r="A30" s="47" t="s">
        <v>75</v>
      </c>
      <c r="B30" s="6" t="s">
        <v>51</v>
      </c>
      <c r="C30" s="16" t="s">
        <v>8</v>
      </c>
      <c r="D30" s="16" t="s">
        <v>10</v>
      </c>
      <c r="E30" s="7" t="s">
        <v>56</v>
      </c>
      <c r="F30" s="7" t="s">
        <v>21</v>
      </c>
      <c r="G30" s="27">
        <v>3.3420000000000001</v>
      </c>
      <c r="H30" s="27">
        <f>27.8+0.1</f>
        <v>27.900000000000002</v>
      </c>
      <c r="I30" s="27">
        <v>28.4</v>
      </c>
    </row>
    <row r="31" spans="1:14" ht="15">
      <c r="A31" s="47" t="s">
        <v>82</v>
      </c>
      <c r="B31" s="6" t="s">
        <v>51</v>
      </c>
      <c r="C31" s="16" t="s">
        <v>8</v>
      </c>
      <c r="D31" s="16" t="s">
        <v>10</v>
      </c>
      <c r="E31" s="7" t="s">
        <v>56</v>
      </c>
      <c r="F31" s="7" t="s">
        <v>83</v>
      </c>
      <c r="G31" s="27">
        <v>468.2</v>
      </c>
      <c r="H31" s="27">
        <v>810.2</v>
      </c>
      <c r="I31" s="27">
        <v>826.4</v>
      </c>
    </row>
    <row r="32" spans="1:14" ht="15">
      <c r="A32" s="50" t="s">
        <v>27</v>
      </c>
      <c r="B32" s="8" t="s">
        <v>51</v>
      </c>
      <c r="C32" s="14" t="s">
        <v>8</v>
      </c>
      <c r="D32" s="2" t="s">
        <v>10</v>
      </c>
      <c r="E32" s="5" t="s">
        <v>56</v>
      </c>
      <c r="F32" s="5" t="s">
        <v>28</v>
      </c>
      <c r="G32" s="28">
        <f t="shared" ref="G32:I32" si="11">G33</f>
        <v>13.4</v>
      </c>
      <c r="H32" s="28">
        <f t="shared" si="11"/>
        <v>12</v>
      </c>
      <c r="I32" s="28">
        <f t="shared" si="11"/>
        <v>13</v>
      </c>
    </row>
    <row r="33" spans="1:9" ht="15">
      <c r="A33" s="50" t="s">
        <v>29</v>
      </c>
      <c r="B33" s="2" t="s">
        <v>51</v>
      </c>
      <c r="C33" s="14" t="s">
        <v>8</v>
      </c>
      <c r="D33" s="2" t="s">
        <v>10</v>
      </c>
      <c r="E33" s="5" t="s">
        <v>56</v>
      </c>
      <c r="F33" s="5" t="s">
        <v>30</v>
      </c>
      <c r="G33" s="28">
        <f>G34+G35</f>
        <v>13.4</v>
      </c>
      <c r="H33" s="28">
        <f t="shared" ref="H33:I33" si="12">H34+H35</f>
        <v>12</v>
      </c>
      <c r="I33" s="28">
        <f t="shared" si="12"/>
        <v>13</v>
      </c>
    </row>
    <row r="34" spans="1:9" ht="30" customHeight="1">
      <c r="A34" s="47" t="s">
        <v>61</v>
      </c>
      <c r="B34" s="6" t="s">
        <v>51</v>
      </c>
      <c r="C34" s="16" t="s">
        <v>8</v>
      </c>
      <c r="D34" s="16" t="s">
        <v>10</v>
      </c>
      <c r="E34" s="7" t="s">
        <v>56</v>
      </c>
      <c r="F34" s="7" t="s">
        <v>62</v>
      </c>
      <c r="G34" s="27">
        <v>4.9000000000000004</v>
      </c>
      <c r="H34" s="27">
        <v>2.5</v>
      </c>
      <c r="I34" s="27">
        <v>2.5</v>
      </c>
    </row>
    <row r="35" spans="1:9" ht="18.75" customHeight="1">
      <c r="A35" s="47" t="s">
        <v>85</v>
      </c>
      <c r="B35" s="6" t="s">
        <v>51</v>
      </c>
      <c r="C35" s="16" t="s">
        <v>8</v>
      </c>
      <c r="D35" s="16" t="s">
        <v>10</v>
      </c>
      <c r="E35" s="7" t="s">
        <v>56</v>
      </c>
      <c r="F35" s="7" t="s">
        <v>65</v>
      </c>
      <c r="G35" s="27">
        <v>8.5</v>
      </c>
      <c r="H35" s="27">
        <v>9.5</v>
      </c>
      <c r="I35" s="27">
        <v>10.5</v>
      </c>
    </row>
    <row r="36" spans="1:9" ht="48" customHeight="1">
      <c r="A36" s="68" t="s">
        <v>103</v>
      </c>
      <c r="B36" s="8" t="s">
        <v>51</v>
      </c>
      <c r="C36" s="17" t="s">
        <v>8</v>
      </c>
      <c r="D36" s="17" t="s">
        <v>10</v>
      </c>
      <c r="E36" s="5" t="s">
        <v>60</v>
      </c>
      <c r="F36" s="5"/>
      <c r="G36" s="28">
        <f>G37+G41</f>
        <v>342.65500000000003</v>
      </c>
      <c r="H36" s="28">
        <f t="shared" ref="H36:I36" si="13">H37+H41</f>
        <v>379.86200000000002</v>
      </c>
      <c r="I36" s="28">
        <f t="shared" si="13"/>
        <v>417.50700000000001</v>
      </c>
    </row>
    <row r="37" spans="1:9" ht="75">
      <c r="A37" s="44" t="s">
        <v>39</v>
      </c>
      <c r="B37" s="2" t="s">
        <v>51</v>
      </c>
      <c r="C37" s="17" t="s">
        <v>8</v>
      </c>
      <c r="D37" s="17" t="s">
        <v>10</v>
      </c>
      <c r="E37" s="5" t="s">
        <v>60</v>
      </c>
      <c r="F37" s="5" t="s">
        <v>40</v>
      </c>
      <c r="G37" s="28">
        <f t="shared" ref="G37:I37" si="14">G38</f>
        <v>312.47000000000003</v>
      </c>
      <c r="H37" s="28">
        <f t="shared" si="14"/>
        <v>349.584</v>
      </c>
      <c r="I37" s="28">
        <f t="shared" si="14"/>
        <v>387.161</v>
      </c>
    </row>
    <row r="38" spans="1:9" ht="30">
      <c r="A38" s="44" t="s">
        <v>41</v>
      </c>
      <c r="B38" s="2" t="s">
        <v>51</v>
      </c>
      <c r="C38" s="17" t="s">
        <v>8</v>
      </c>
      <c r="D38" s="17" t="s">
        <v>10</v>
      </c>
      <c r="E38" s="5" t="s">
        <v>60</v>
      </c>
      <c r="F38" s="5" t="s">
        <v>42</v>
      </c>
      <c r="G38" s="28">
        <f>G39+G40</f>
        <v>312.47000000000003</v>
      </c>
      <c r="H38" s="28">
        <f>H39+H40</f>
        <v>349.584</v>
      </c>
      <c r="I38" s="28">
        <f>I39+I40</f>
        <v>387.161</v>
      </c>
    </row>
    <row r="39" spans="1:9" ht="30">
      <c r="A39" s="47" t="s">
        <v>68</v>
      </c>
      <c r="B39" s="7" t="s">
        <v>51</v>
      </c>
      <c r="C39" s="16" t="s">
        <v>8</v>
      </c>
      <c r="D39" s="16" t="s">
        <v>10</v>
      </c>
      <c r="E39" s="7" t="s">
        <v>60</v>
      </c>
      <c r="F39" s="7" t="s">
        <v>43</v>
      </c>
      <c r="G39" s="27">
        <v>239.99</v>
      </c>
      <c r="H39" s="27">
        <v>268.49799999999999</v>
      </c>
      <c r="I39" s="27">
        <v>297.35899999999998</v>
      </c>
    </row>
    <row r="40" spans="1:9" ht="45">
      <c r="A40" s="47" t="s">
        <v>63</v>
      </c>
      <c r="B40" s="7" t="s">
        <v>51</v>
      </c>
      <c r="C40" s="16" t="s">
        <v>8</v>
      </c>
      <c r="D40" s="16" t="s">
        <v>10</v>
      </c>
      <c r="E40" s="7" t="s">
        <v>60</v>
      </c>
      <c r="F40" s="7" t="s">
        <v>64</v>
      </c>
      <c r="G40" s="27">
        <v>72.48</v>
      </c>
      <c r="H40" s="27">
        <v>81.085999999999999</v>
      </c>
      <c r="I40" s="27">
        <v>89.802000000000007</v>
      </c>
    </row>
    <row r="41" spans="1:9" ht="30">
      <c r="A41" s="44" t="s">
        <v>84</v>
      </c>
      <c r="B41" s="3" t="s">
        <v>51</v>
      </c>
      <c r="C41" s="2" t="s">
        <v>8</v>
      </c>
      <c r="D41" s="2" t="s">
        <v>10</v>
      </c>
      <c r="E41" s="5" t="s">
        <v>60</v>
      </c>
      <c r="F41" s="3" t="s">
        <v>25</v>
      </c>
      <c r="G41" s="26">
        <f>G42</f>
        <v>30.184999999999999</v>
      </c>
      <c r="H41" s="26">
        <f t="shared" ref="H41:I42" si="15">H42</f>
        <v>30.277999999999999</v>
      </c>
      <c r="I41" s="26">
        <f t="shared" si="15"/>
        <v>30.346</v>
      </c>
    </row>
    <row r="42" spans="1:9" ht="30">
      <c r="A42" s="44" t="s">
        <v>48</v>
      </c>
      <c r="B42" s="3" t="s">
        <v>51</v>
      </c>
      <c r="C42" s="2" t="s">
        <v>8</v>
      </c>
      <c r="D42" s="2" t="s">
        <v>10</v>
      </c>
      <c r="E42" s="5" t="s">
        <v>60</v>
      </c>
      <c r="F42" s="3" t="s">
        <v>26</v>
      </c>
      <c r="G42" s="26">
        <f>G43</f>
        <v>30.184999999999999</v>
      </c>
      <c r="H42" s="26">
        <f t="shared" si="15"/>
        <v>30.277999999999999</v>
      </c>
      <c r="I42" s="26">
        <f t="shared" si="15"/>
        <v>30.346</v>
      </c>
    </row>
    <row r="43" spans="1:9" ht="15">
      <c r="A43" s="47" t="s">
        <v>82</v>
      </c>
      <c r="B43" s="7" t="s">
        <v>51</v>
      </c>
      <c r="C43" s="16" t="s">
        <v>8</v>
      </c>
      <c r="D43" s="16" t="s">
        <v>10</v>
      </c>
      <c r="E43" s="7" t="s">
        <v>60</v>
      </c>
      <c r="F43" s="7" t="s">
        <v>83</v>
      </c>
      <c r="G43" s="27">
        <v>30.184999999999999</v>
      </c>
      <c r="H43" s="27">
        <v>30.277999999999999</v>
      </c>
      <c r="I43" s="27">
        <v>30.346</v>
      </c>
    </row>
    <row r="44" spans="1:9" ht="90">
      <c r="A44" s="52" t="s">
        <v>77</v>
      </c>
      <c r="B44" s="1" t="s">
        <v>51</v>
      </c>
      <c r="C44" s="2" t="s">
        <v>8</v>
      </c>
      <c r="D44" s="2" t="s">
        <v>10</v>
      </c>
      <c r="E44" s="3" t="s">
        <v>59</v>
      </c>
      <c r="F44" s="3"/>
      <c r="G44" s="26">
        <f t="shared" ref="G44" si="16">G45+G49</f>
        <v>32.4</v>
      </c>
      <c r="H44" s="26">
        <f t="shared" ref="H44:I44" si="17">H45+H49</f>
        <v>32.4</v>
      </c>
      <c r="I44" s="26">
        <f t="shared" si="17"/>
        <v>32.4</v>
      </c>
    </row>
    <row r="45" spans="1:9" ht="75">
      <c r="A45" s="44" t="s">
        <v>39</v>
      </c>
      <c r="B45" s="3" t="s">
        <v>51</v>
      </c>
      <c r="C45" s="11" t="s">
        <v>8</v>
      </c>
      <c r="D45" s="11" t="s">
        <v>10</v>
      </c>
      <c r="E45" s="5" t="s">
        <v>59</v>
      </c>
      <c r="F45" s="5" t="s">
        <v>40</v>
      </c>
      <c r="G45" s="28">
        <f t="shared" ref="G45:I45" si="18">G46</f>
        <v>26.4</v>
      </c>
      <c r="H45" s="28">
        <f t="shared" si="18"/>
        <v>26.4</v>
      </c>
      <c r="I45" s="28">
        <f t="shared" si="18"/>
        <v>26.4</v>
      </c>
    </row>
    <row r="46" spans="1:9" ht="30">
      <c r="A46" s="44" t="s">
        <v>41</v>
      </c>
      <c r="B46" s="3" t="s">
        <v>51</v>
      </c>
      <c r="C46" s="11" t="s">
        <v>8</v>
      </c>
      <c r="D46" s="11" t="s">
        <v>10</v>
      </c>
      <c r="E46" s="5" t="s">
        <v>59</v>
      </c>
      <c r="F46" s="5" t="s">
        <v>42</v>
      </c>
      <c r="G46" s="28">
        <f t="shared" ref="G46" si="19">G47+G48</f>
        <v>26.4</v>
      </c>
      <c r="H46" s="28">
        <f t="shared" ref="H46:I46" si="20">H47+H48</f>
        <v>26.4</v>
      </c>
      <c r="I46" s="28">
        <f t="shared" si="20"/>
        <v>26.4</v>
      </c>
    </row>
    <row r="47" spans="1:9" ht="30">
      <c r="A47" s="47" t="s">
        <v>68</v>
      </c>
      <c r="B47" s="18" t="s">
        <v>51</v>
      </c>
      <c r="C47" s="16" t="s">
        <v>8</v>
      </c>
      <c r="D47" s="16" t="s">
        <v>10</v>
      </c>
      <c r="E47" s="7" t="s">
        <v>59</v>
      </c>
      <c r="F47" s="7" t="s">
        <v>43</v>
      </c>
      <c r="G47" s="27">
        <v>20.3</v>
      </c>
      <c r="H47" s="27">
        <v>20.3</v>
      </c>
      <c r="I47" s="27">
        <v>20.3</v>
      </c>
    </row>
    <row r="48" spans="1:9" ht="45">
      <c r="A48" s="47" t="s">
        <v>63</v>
      </c>
      <c r="B48" s="7" t="s">
        <v>51</v>
      </c>
      <c r="C48" s="16" t="s">
        <v>8</v>
      </c>
      <c r="D48" s="16" t="s">
        <v>10</v>
      </c>
      <c r="E48" s="7" t="s">
        <v>59</v>
      </c>
      <c r="F48" s="7" t="s">
        <v>64</v>
      </c>
      <c r="G48" s="27">
        <v>6.1</v>
      </c>
      <c r="H48" s="27">
        <v>6.1</v>
      </c>
      <c r="I48" s="27">
        <v>6.1</v>
      </c>
    </row>
    <row r="49" spans="1:14" ht="30">
      <c r="A49" s="44" t="s">
        <v>84</v>
      </c>
      <c r="B49" s="8" t="s">
        <v>51</v>
      </c>
      <c r="C49" s="14" t="s">
        <v>8</v>
      </c>
      <c r="D49" s="14" t="s">
        <v>10</v>
      </c>
      <c r="E49" s="5" t="s">
        <v>59</v>
      </c>
      <c r="F49" s="5" t="s">
        <v>25</v>
      </c>
      <c r="G49" s="28">
        <f t="shared" ref="G49:I50" si="21">G50</f>
        <v>6</v>
      </c>
      <c r="H49" s="28">
        <f t="shared" si="21"/>
        <v>6</v>
      </c>
      <c r="I49" s="28">
        <f t="shared" si="21"/>
        <v>6</v>
      </c>
    </row>
    <row r="50" spans="1:14" ht="30">
      <c r="A50" s="44" t="s">
        <v>48</v>
      </c>
      <c r="B50" s="2" t="s">
        <v>51</v>
      </c>
      <c r="C50" s="14" t="s">
        <v>8</v>
      </c>
      <c r="D50" s="14" t="s">
        <v>10</v>
      </c>
      <c r="E50" s="5" t="s">
        <v>59</v>
      </c>
      <c r="F50" s="5" t="s">
        <v>26</v>
      </c>
      <c r="G50" s="28">
        <f t="shared" si="21"/>
        <v>6</v>
      </c>
      <c r="H50" s="28">
        <f t="shared" si="21"/>
        <v>6</v>
      </c>
      <c r="I50" s="28">
        <f t="shared" si="21"/>
        <v>6</v>
      </c>
    </row>
    <row r="51" spans="1:14" ht="15">
      <c r="A51" s="47" t="s">
        <v>75</v>
      </c>
      <c r="B51" s="6" t="s">
        <v>51</v>
      </c>
      <c r="C51" s="16" t="s">
        <v>8</v>
      </c>
      <c r="D51" s="16" t="s">
        <v>10</v>
      </c>
      <c r="E51" s="7" t="s">
        <v>59</v>
      </c>
      <c r="F51" s="7" t="s">
        <v>21</v>
      </c>
      <c r="G51" s="27">
        <f>1+5</f>
        <v>6</v>
      </c>
      <c r="H51" s="27">
        <f>1+5</f>
        <v>6</v>
      </c>
      <c r="I51" s="27">
        <f>1+5</f>
        <v>6</v>
      </c>
    </row>
    <row r="52" spans="1:14" ht="45">
      <c r="A52" s="53" t="s">
        <v>87</v>
      </c>
      <c r="B52" s="1" t="s">
        <v>51</v>
      </c>
      <c r="C52" s="2" t="s">
        <v>8</v>
      </c>
      <c r="D52" s="2" t="s">
        <v>10</v>
      </c>
      <c r="E52" s="3" t="s">
        <v>86</v>
      </c>
      <c r="F52" s="3"/>
      <c r="G52" s="26">
        <f>G53+G57</f>
        <v>4669</v>
      </c>
      <c r="H52" s="26">
        <f t="shared" ref="H52:I52" si="22">H53+H57</f>
        <v>4509.5</v>
      </c>
      <c r="I52" s="26">
        <f t="shared" si="22"/>
        <v>4253.8</v>
      </c>
      <c r="J52" s="36"/>
      <c r="L52" s="36"/>
      <c r="M52" s="36"/>
      <c r="N52" s="36"/>
    </row>
    <row r="53" spans="1:14" ht="75">
      <c r="A53" s="44" t="s">
        <v>39</v>
      </c>
      <c r="B53" s="1" t="s">
        <v>51</v>
      </c>
      <c r="C53" s="2" t="s">
        <v>8</v>
      </c>
      <c r="D53" s="2" t="s">
        <v>10</v>
      </c>
      <c r="E53" s="3" t="s">
        <v>86</v>
      </c>
      <c r="F53" s="3" t="s">
        <v>40</v>
      </c>
      <c r="G53" s="26">
        <f>G54</f>
        <v>3247.7999999999997</v>
      </c>
      <c r="H53" s="26">
        <f t="shared" ref="H53:I53" si="23">H54</f>
        <v>3619.6000000000004</v>
      </c>
      <c r="I53" s="26">
        <f t="shared" si="23"/>
        <v>3363.9</v>
      </c>
    </row>
    <row r="54" spans="1:14" ht="30">
      <c r="A54" s="44" t="s">
        <v>41</v>
      </c>
      <c r="B54" s="1" t="s">
        <v>51</v>
      </c>
      <c r="C54" s="2" t="s">
        <v>8</v>
      </c>
      <c r="D54" s="2" t="s">
        <v>10</v>
      </c>
      <c r="E54" s="3" t="s">
        <v>86</v>
      </c>
      <c r="F54" s="3" t="s">
        <v>42</v>
      </c>
      <c r="G54" s="26">
        <f>G55+G56</f>
        <v>3247.7999999999997</v>
      </c>
      <c r="H54" s="26">
        <f t="shared" ref="H54:I54" si="24">H55+H56</f>
        <v>3619.6000000000004</v>
      </c>
      <c r="I54" s="26">
        <f t="shared" si="24"/>
        <v>3363.9</v>
      </c>
    </row>
    <row r="55" spans="1:14" ht="30">
      <c r="A55" s="47" t="s">
        <v>68</v>
      </c>
      <c r="B55" s="6" t="s">
        <v>51</v>
      </c>
      <c r="C55" s="16" t="s">
        <v>8</v>
      </c>
      <c r="D55" s="16" t="s">
        <v>10</v>
      </c>
      <c r="E55" s="7" t="s">
        <v>86</v>
      </c>
      <c r="F55" s="7" t="s">
        <v>43</v>
      </c>
      <c r="G55" s="27">
        <v>2497.1999999999998</v>
      </c>
      <c r="H55" s="27">
        <f>2114.6+668.2</f>
        <v>2782.8</v>
      </c>
      <c r="I55" s="27">
        <f>1918.2+668.2</f>
        <v>2586.4</v>
      </c>
    </row>
    <row r="56" spans="1:14" ht="45">
      <c r="A56" s="47" t="s">
        <v>63</v>
      </c>
      <c r="B56" s="6" t="s">
        <v>51</v>
      </c>
      <c r="C56" s="16" t="s">
        <v>8</v>
      </c>
      <c r="D56" s="16" t="s">
        <v>10</v>
      </c>
      <c r="E56" s="7" t="s">
        <v>86</v>
      </c>
      <c r="F56" s="7" t="s">
        <v>64</v>
      </c>
      <c r="G56" s="27">
        <v>750.6</v>
      </c>
      <c r="H56" s="27">
        <v>836.8</v>
      </c>
      <c r="I56" s="27">
        <v>777.5</v>
      </c>
    </row>
    <row r="57" spans="1:14" ht="30">
      <c r="A57" s="44" t="s">
        <v>84</v>
      </c>
      <c r="B57" s="8" t="s">
        <v>51</v>
      </c>
      <c r="C57" s="14" t="s">
        <v>8</v>
      </c>
      <c r="D57" s="14" t="s">
        <v>10</v>
      </c>
      <c r="E57" s="3" t="s">
        <v>86</v>
      </c>
      <c r="F57" s="5" t="s">
        <v>25</v>
      </c>
      <c r="G57" s="28">
        <f t="shared" ref="G57:I57" si="25">G58</f>
        <v>1421.1999999999998</v>
      </c>
      <c r="H57" s="28">
        <f t="shared" si="25"/>
        <v>889.9</v>
      </c>
      <c r="I57" s="28">
        <f t="shared" si="25"/>
        <v>889.9</v>
      </c>
    </row>
    <row r="58" spans="1:14" ht="30">
      <c r="A58" s="44" t="s">
        <v>48</v>
      </c>
      <c r="B58" s="2" t="s">
        <v>51</v>
      </c>
      <c r="C58" s="14" t="s">
        <v>8</v>
      </c>
      <c r="D58" s="14" t="s">
        <v>10</v>
      </c>
      <c r="E58" s="3" t="s">
        <v>86</v>
      </c>
      <c r="F58" s="5" t="s">
        <v>26</v>
      </c>
      <c r="G58" s="28">
        <f>G59+G60</f>
        <v>1421.1999999999998</v>
      </c>
      <c r="H58" s="28">
        <f t="shared" ref="H58:I58" si="26">H59+H60</f>
        <v>889.9</v>
      </c>
      <c r="I58" s="28">
        <f t="shared" si="26"/>
        <v>889.9</v>
      </c>
    </row>
    <row r="59" spans="1:14" ht="15">
      <c r="A59" s="47" t="s">
        <v>75</v>
      </c>
      <c r="B59" s="6" t="s">
        <v>51</v>
      </c>
      <c r="C59" s="16" t="s">
        <v>8</v>
      </c>
      <c r="D59" s="16" t="s">
        <v>10</v>
      </c>
      <c r="E59" s="7" t="s">
        <v>86</v>
      </c>
      <c r="F59" s="7" t="s">
        <v>21</v>
      </c>
      <c r="G59" s="27">
        <v>1101.5999999999999</v>
      </c>
      <c r="H59" s="27">
        <v>889.9</v>
      </c>
      <c r="I59" s="27">
        <v>889.9</v>
      </c>
    </row>
    <row r="60" spans="1:14" ht="15">
      <c r="A60" s="47" t="s">
        <v>82</v>
      </c>
      <c r="B60" s="6" t="s">
        <v>51</v>
      </c>
      <c r="C60" s="16" t="s">
        <v>8</v>
      </c>
      <c r="D60" s="16" t="s">
        <v>10</v>
      </c>
      <c r="E60" s="7" t="s">
        <v>86</v>
      </c>
      <c r="F60" s="7" t="s">
        <v>83</v>
      </c>
      <c r="G60" s="27">
        <v>319.60000000000002</v>
      </c>
      <c r="H60" s="27">
        <v>0</v>
      </c>
      <c r="I60" s="27">
        <v>0</v>
      </c>
    </row>
    <row r="61" spans="1:14" ht="51.75" customHeight="1">
      <c r="A61" s="65" t="s">
        <v>95</v>
      </c>
      <c r="B61" s="8" t="s">
        <v>51</v>
      </c>
      <c r="C61" s="11" t="s">
        <v>8</v>
      </c>
      <c r="D61" s="11" t="s">
        <v>96</v>
      </c>
      <c r="E61" s="5"/>
      <c r="F61" s="5"/>
      <c r="G61" s="28">
        <f t="shared" ref="G61:I64" si="27">G62</f>
        <v>6.5</v>
      </c>
      <c r="H61" s="28">
        <f t="shared" si="27"/>
        <v>0</v>
      </c>
      <c r="I61" s="28">
        <f t="shared" si="27"/>
        <v>0</v>
      </c>
    </row>
    <row r="62" spans="1:14" ht="15">
      <c r="A62" s="65" t="s">
        <v>24</v>
      </c>
      <c r="B62" s="8" t="s">
        <v>51</v>
      </c>
      <c r="C62" s="11" t="s">
        <v>8</v>
      </c>
      <c r="D62" s="11" t="s">
        <v>96</v>
      </c>
      <c r="E62" s="5" t="s">
        <v>54</v>
      </c>
      <c r="F62" s="5"/>
      <c r="G62" s="28">
        <f t="shared" si="27"/>
        <v>6.5</v>
      </c>
      <c r="H62" s="28">
        <f t="shared" si="27"/>
        <v>0</v>
      </c>
      <c r="I62" s="28">
        <f t="shared" si="27"/>
        <v>0</v>
      </c>
    </row>
    <row r="63" spans="1:14" ht="96.75" customHeight="1">
      <c r="A63" s="82" t="s">
        <v>112</v>
      </c>
      <c r="B63" s="8" t="s">
        <v>51</v>
      </c>
      <c r="C63" s="11" t="s">
        <v>8</v>
      </c>
      <c r="D63" s="11" t="s">
        <v>96</v>
      </c>
      <c r="E63" s="5" t="s">
        <v>97</v>
      </c>
      <c r="F63" s="5"/>
      <c r="G63" s="28">
        <f>G64</f>
        <v>6.5</v>
      </c>
      <c r="H63" s="28">
        <f>H64</f>
        <v>0</v>
      </c>
      <c r="I63" s="28">
        <f>I64</f>
        <v>0</v>
      </c>
    </row>
    <row r="64" spans="1:14" ht="24" customHeight="1">
      <c r="A64" s="66" t="s">
        <v>98</v>
      </c>
      <c r="B64" s="2" t="s">
        <v>51</v>
      </c>
      <c r="C64" s="11" t="s">
        <v>8</v>
      </c>
      <c r="D64" s="11" t="s">
        <v>96</v>
      </c>
      <c r="E64" s="5" t="s">
        <v>97</v>
      </c>
      <c r="F64" s="5" t="s">
        <v>99</v>
      </c>
      <c r="G64" s="28">
        <f t="shared" si="27"/>
        <v>6.5</v>
      </c>
      <c r="H64" s="28">
        <f t="shared" si="27"/>
        <v>0</v>
      </c>
      <c r="I64" s="28">
        <f t="shared" si="27"/>
        <v>0</v>
      </c>
    </row>
    <row r="65" spans="1:9" ht="30">
      <c r="A65" s="67" t="s">
        <v>100</v>
      </c>
      <c r="B65" s="6" t="s">
        <v>51</v>
      </c>
      <c r="C65" s="16" t="s">
        <v>8</v>
      </c>
      <c r="D65" s="16" t="s">
        <v>96</v>
      </c>
      <c r="E65" s="7" t="s">
        <v>97</v>
      </c>
      <c r="F65" s="7" t="s">
        <v>101</v>
      </c>
      <c r="G65" s="27">
        <v>6.5</v>
      </c>
      <c r="H65" s="27">
        <v>0</v>
      </c>
      <c r="I65" s="27">
        <v>0</v>
      </c>
    </row>
    <row r="66" spans="1:9" ht="15">
      <c r="A66" s="54" t="s">
        <v>18</v>
      </c>
      <c r="B66" s="2" t="s">
        <v>51</v>
      </c>
      <c r="C66" s="11" t="s">
        <v>8</v>
      </c>
      <c r="D66" s="11" t="s">
        <v>20</v>
      </c>
      <c r="E66" s="11"/>
      <c r="F66" s="11"/>
      <c r="G66" s="28">
        <f t="shared" ref="G66:I69" si="28">G67</f>
        <v>5.5</v>
      </c>
      <c r="H66" s="28">
        <f t="shared" si="28"/>
        <v>5.5</v>
      </c>
      <c r="I66" s="28">
        <f t="shared" si="28"/>
        <v>5.5</v>
      </c>
    </row>
    <row r="67" spans="1:9" ht="15">
      <c r="A67" s="44" t="s">
        <v>24</v>
      </c>
      <c r="B67" s="3" t="s">
        <v>51</v>
      </c>
      <c r="C67" s="19" t="s">
        <v>8</v>
      </c>
      <c r="D67" s="19" t="s">
        <v>20</v>
      </c>
      <c r="E67" s="5" t="s">
        <v>54</v>
      </c>
      <c r="F67" s="5"/>
      <c r="G67" s="43">
        <f t="shared" si="28"/>
        <v>5.5</v>
      </c>
      <c r="H67" s="43">
        <f t="shared" si="28"/>
        <v>5.5</v>
      </c>
      <c r="I67" s="43">
        <f t="shared" si="28"/>
        <v>5.5</v>
      </c>
    </row>
    <row r="68" spans="1:9" ht="30">
      <c r="A68" s="55" t="s">
        <v>19</v>
      </c>
      <c r="B68" s="3" t="s">
        <v>51</v>
      </c>
      <c r="C68" s="14" t="s">
        <v>8</v>
      </c>
      <c r="D68" s="14" t="s">
        <v>20</v>
      </c>
      <c r="E68" s="5" t="s">
        <v>57</v>
      </c>
      <c r="F68" s="5" t="s">
        <v>7</v>
      </c>
      <c r="G68" s="43">
        <f>G69</f>
        <v>5.5</v>
      </c>
      <c r="H68" s="43">
        <f t="shared" si="28"/>
        <v>5.5</v>
      </c>
      <c r="I68" s="43">
        <f t="shared" si="28"/>
        <v>5.5</v>
      </c>
    </row>
    <row r="69" spans="1:9" ht="21.75" customHeight="1">
      <c r="A69" s="50" t="s">
        <v>27</v>
      </c>
      <c r="B69" s="8" t="s">
        <v>51</v>
      </c>
      <c r="C69" s="14" t="s">
        <v>8</v>
      </c>
      <c r="D69" s="14" t="s">
        <v>20</v>
      </c>
      <c r="E69" s="5" t="s">
        <v>58</v>
      </c>
      <c r="F69" s="5" t="s">
        <v>28</v>
      </c>
      <c r="G69" s="28">
        <f t="shared" si="28"/>
        <v>5.5</v>
      </c>
      <c r="H69" s="28">
        <f t="shared" si="28"/>
        <v>5.5</v>
      </c>
      <c r="I69" s="28">
        <f t="shared" si="28"/>
        <v>5.5</v>
      </c>
    </row>
    <row r="70" spans="1:9" ht="15">
      <c r="A70" s="50" t="s">
        <v>29</v>
      </c>
      <c r="B70" s="2" t="s">
        <v>51</v>
      </c>
      <c r="C70" s="14" t="s">
        <v>8</v>
      </c>
      <c r="D70" s="14" t="s">
        <v>20</v>
      </c>
      <c r="E70" s="5" t="s">
        <v>57</v>
      </c>
      <c r="F70" s="5" t="s">
        <v>30</v>
      </c>
      <c r="G70" s="28">
        <f>G71</f>
        <v>5.5</v>
      </c>
      <c r="H70" s="28">
        <f>H71</f>
        <v>5.5</v>
      </c>
      <c r="I70" s="28">
        <f>I71</f>
        <v>5.5</v>
      </c>
    </row>
    <row r="71" spans="1:9" ht="15">
      <c r="A71" s="47" t="s">
        <v>72</v>
      </c>
      <c r="B71" s="6" t="s">
        <v>51</v>
      </c>
      <c r="C71" s="16" t="s">
        <v>8</v>
      </c>
      <c r="D71" s="16" t="s">
        <v>20</v>
      </c>
      <c r="E71" s="7" t="s">
        <v>57</v>
      </c>
      <c r="F71" s="7" t="s">
        <v>53</v>
      </c>
      <c r="G71" s="27">
        <v>5.5</v>
      </c>
      <c r="H71" s="27">
        <v>5.5</v>
      </c>
      <c r="I71" s="27">
        <v>5.5</v>
      </c>
    </row>
    <row r="72" spans="1:9" ht="28.5">
      <c r="A72" s="56" t="s">
        <v>31</v>
      </c>
      <c r="B72" s="20" t="s">
        <v>51</v>
      </c>
      <c r="C72" s="20" t="s">
        <v>9</v>
      </c>
      <c r="D72" s="20" t="s">
        <v>16</v>
      </c>
      <c r="E72" s="20"/>
      <c r="F72" s="20"/>
      <c r="G72" s="25">
        <f>G73</f>
        <v>208.4</v>
      </c>
      <c r="H72" s="25">
        <f t="shared" ref="H72:I72" si="29">H73</f>
        <v>156.80000000000001</v>
      </c>
      <c r="I72" s="25">
        <f t="shared" si="29"/>
        <v>159.9</v>
      </c>
    </row>
    <row r="73" spans="1:9" ht="45">
      <c r="A73" s="57" t="s">
        <v>91</v>
      </c>
      <c r="B73" s="4" t="s">
        <v>51</v>
      </c>
      <c r="C73" s="11" t="s">
        <v>9</v>
      </c>
      <c r="D73" s="11" t="s">
        <v>15</v>
      </c>
      <c r="E73" s="5"/>
      <c r="F73" s="5"/>
      <c r="G73" s="28">
        <f t="shared" ref="G73:I73" si="30">G74</f>
        <v>208.4</v>
      </c>
      <c r="H73" s="28">
        <f t="shared" si="30"/>
        <v>156.80000000000001</v>
      </c>
      <c r="I73" s="28">
        <f t="shared" si="30"/>
        <v>159.9</v>
      </c>
    </row>
    <row r="74" spans="1:9" ht="15">
      <c r="A74" s="52" t="s">
        <v>24</v>
      </c>
      <c r="B74" s="9">
        <v>926</v>
      </c>
      <c r="C74" s="2" t="s">
        <v>9</v>
      </c>
      <c r="D74" s="2" t="s">
        <v>15</v>
      </c>
      <c r="E74" s="3" t="s">
        <v>54</v>
      </c>
      <c r="F74" s="5"/>
      <c r="G74" s="28">
        <f>G79+G75</f>
        <v>208.4</v>
      </c>
      <c r="H74" s="28">
        <f t="shared" ref="H74:I74" si="31">H79+H75</f>
        <v>156.80000000000001</v>
      </c>
      <c r="I74" s="28">
        <f t="shared" si="31"/>
        <v>159.9</v>
      </c>
    </row>
    <row r="75" spans="1:9" ht="45">
      <c r="A75" s="52" t="s">
        <v>106</v>
      </c>
      <c r="B75" s="4" t="s">
        <v>51</v>
      </c>
      <c r="C75" s="11" t="s">
        <v>9</v>
      </c>
      <c r="D75" s="11" t="s">
        <v>15</v>
      </c>
      <c r="E75" s="3" t="s">
        <v>105</v>
      </c>
      <c r="F75" s="5"/>
      <c r="G75" s="28">
        <f t="shared" ref="G75:G77" si="32">G76</f>
        <v>45</v>
      </c>
      <c r="H75" s="28">
        <f t="shared" ref="H75:I75" si="33">H76</f>
        <v>0</v>
      </c>
      <c r="I75" s="28">
        <f t="shared" si="33"/>
        <v>0</v>
      </c>
    </row>
    <row r="76" spans="1:9" ht="30">
      <c r="A76" s="52" t="s">
        <v>84</v>
      </c>
      <c r="B76" s="9">
        <v>926</v>
      </c>
      <c r="C76" s="2" t="s">
        <v>9</v>
      </c>
      <c r="D76" s="2" t="s">
        <v>15</v>
      </c>
      <c r="E76" s="3" t="s">
        <v>105</v>
      </c>
      <c r="F76" s="5" t="s">
        <v>25</v>
      </c>
      <c r="G76" s="28">
        <f t="shared" si="32"/>
        <v>45</v>
      </c>
      <c r="H76" s="28">
        <f t="shared" ref="H76:I76" si="34">H77</f>
        <v>0</v>
      </c>
      <c r="I76" s="28">
        <f t="shared" si="34"/>
        <v>0</v>
      </c>
    </row>
    <row r="77" spans="1:9" ht="30">
      <c r="A77" s="52" t="s">
        <v>48</v>
      </c>
      <c r="B77" s="9">
        <v>926</v>
      </c>
      <c r="C77" s="11" t="s">
        <v>9</v>
      </c>
      <c r="D77" s="11" t="s">
        <v>15</v>
      </c>
      <c r="E77" s="3" t="s">
        <v>105</v>
      </c>
      <c r="F77" s="5" t="s">
        <v>26</v>
      </c>
      <c r="G77" s="28">
        <f t="shared" si="32"/>
        <v>45</v>
      </c>
      <c r="H77" s="28">
        <f t="shared" ref="H77:I77" si="35">H78</f>
        <v>0</v>
      </c>
      <c r="I77" s="28">
        <f t="shared" si="35"/>
        <v>0</v>
      </c>
    </row>
    <row r="78" spans="1:9" ht="15">
      <c r="A78" s="58" t="s">
        <v>75</v>
      </c>
      <c r="B78" s="6">
        <v>926</v>
      </c>
      <c r="C78" s="6" t="s">
        <v>9</v>
      </c>
      <c r="D78" s="6" t="s">
        <v>15</v>
      </c>
      <c r="E78" s="7" t="s">
        <v>105</v>
      </c>
      <c r="F78" s="7" t="s">
        <v>21</v>
      </c>
      <c r="G78" s="27">
        <v>45</v>
      </c>
      <c r="H78" s="27">
        <v>0</v>
      </c>
      <c r="I78" s="27">
        <v>0</v>
      </c>
    </row>
    <row r="79" spans="1:9" ht="45">
      <c r="A79" s="48" t="s">
        <v>87</v>
      </c>
      <c r="B79" s="1" t="s">
        <v>51</v>
      </c>
      <c r="C79" s="11" t="s">
        <v>9</v>
      </c>
      <c r="D79" s="11" t="s">
        <v>15</v>
      </c>
      <c r="E79" s="3" t="s">
        <v>86</v>
      </c>
      <c r="F79" s="3"/>
      <c r="G79" s="28">
        <f>G80</f>
        <v>163.4</v>
      </c>
      <c r="H79" s="28">
        <f t="shared" ref="G79:I80" si="36">H80</f>
        <v>156.80000000000001</v>
      </c>
      <c r="I79" s="28">
        <f t="shared" si="36"/>
        <v>159.9</v>
      </c>
    </row>
    <row r="80" spans="1:9" ht="30">
      <c r="A80" s="46" t="s">
        <v>84</v>
      </c>
      <c r="B80" s="1" t="s">
        <v>51</v>
      </c>
      <c r="C80" s="11" t="s">
        <v>9</v>
      </c>
      <c r="D80" s="11" t="s">
        <v>15</v>
      </c>
      <c r="E80" s="3" t="s">
        <v>86</v>
      </c>
      <c r="F80" s="3" t="s">
        <v>25</v>
      </c>
      <c r="G80" s="28">
        <f t="shared" si="36"/>
        <v>163.4</v>
      </c>
      <c r="H80" s="28">
        <f t="shared" si="36"/>
        <v>156.80000000000001</v>
      </c>
      <c r="I80" s="28">
        <f t="shared" si="36"/>
        <v>159.9</v>
      </c>
    </row>
    <row r="81" spans="1:9" ht="30">
      <c r="A81" s="46" t="s">
        <v>48</v>
      </c>
      <c r="B81" s="1" t="s">
        <v>51</v>
      </c>
      <c r="C81" s="11" t="s">
        <v>9</v>
      </c>
      <c r="D81" s="11" t="s">
        <v>15</v>
      </c>
      <c r="E81" s="3" t="s">
        <v>86</v>
      </c>
      <c r="F81" s="3" t="s">
        <v>26</v>
      </c>
      <c r="G81" s="28">
        <f>G82+G83</f>
        <v>163.4</v>
      </c>
      <c r="H81" s="28">
        <f t="shared" ref="H81:I81" si="37">H82+H83</f>
        <v>156.80000000000001</v>
      </c>
      <c r="I81" s="28">
        <f t="shared" si="37"/>
        <v>159.9</v>
      </c>
    </row>
    <row r="82" spans="1:9" ht="15">
      <c r="A82" s="58" t="s">
        <v>75</v>
      </c>
      <c r="B82" s="6" t="s">
        <v>51</v>
      </c>
      <c r="C82" s="6" t="s">
        <v>9</v>
      </c>
      <c r="D82" s="6" t="s">
        <v>15</v>
      </c>
      <c r="E82" s="7" t="s">
        <v>86</v>
      </c>
      <c r="F82" s="7" t="s">
        <v>21</v>
      </c>
      <c r="G82" s="27">
        <v>11</v>
      </c>
      <c r="H82" s="27">
        <v>0</v>
      </c>
      <c r="I82" s="27">
        <v>0</v>
      </c>
    </row>
    <row r="83" spans="1:9" ht="15">
      <c r="A83" s="47" t="s">
        <v>82</v>
      </c>
      <c r="B83" s="6" t="s">
        <v>51</v>
      </c>
      <c r="C83" s="16" t="s">
        <v>9</v>
      </c>
      <c r="D83" s="16" t="s">
        <v>15</v>
      </c>
      <c r="E83" s="7" t="s">
        <v>86</v>
      </c>
      <c r="F83" s="7" t="s">
        <v>83</v>
      </c>
      <c r="G83" s="27">
        <v>152.4</v>
      </c>
      <c r="H83" s="27">
        <v>156.80000000000001</v>
      </c>
      <c r="I83" s="27">
        <v>159.9</v>
      </c>
    </row>
    <row r="84" spans="1:9" ht="14.25">
      <c r="A84" s="56" t="s">
        <v>32</v>
      </c>
      <c r="B84" s="20" t="s">
        <v>51</v>
      </c>
      <c r="C84" s="20" t="s">
        <v>11</v>
      </c>
      <c r="D84" s="20" t="s">
        <v>16</v>
      </c>
      <c r="E84" s="20"/>
      <c r="F84" s="20" t="s">
        <v>7</v>
      </c>
      <c r="G84" s="41">
        <f>G85</f>
        <v>2428.3999999999996</v>
      </c>
      <c r="H84" s="41">
        <f t="shared" ref="H84:I84" si="38">H85</f>
        <v>2352.5</v>
      </c>
      <c r="I84" s="41">
        <f t="shared" si="38"/>
        <v>2386.3000000000002</v>
      </c>
    </row>
    <row r="85" spans="1:9" ht="15">
      <c r="A85" s="49" t="s">
        <v>14</v>
      </c>
      <c r="B85" s="2" t="s">
        <v>51</v>
      </c>
      <c r="C85" s="2" t="s">
        <v>11</v>
      </c>
      <c r="D85" s="2" t="s">
        <v>9</v>
      </c>
      <c r="E85" s="2"/>
      <c r="F85" s="2" t="s">
        <v>7</v>
      </c>
      <c r="G85" s="43">
        <f t="shared" ref="G85:I85" si="39">G86</f>
        <v>2428.3999999999996</v>
      </c>
      <c r="H85" s="43">
        <f t="shared" si="39"/>
        <v>2352.5</v>
      </c>
      <c r="I85" s="43">
        <f t="shared" si="39"/>
        <v>2386.3000000000002</v>
      </c>
    </row>
    <row r="86" spans="1:9" ht="15">
      <c r="A86" s="44" t="s">
        <v>24</v>
      </c>
      <c r="B86" s="2" t="s">
        <v>51</v>
      </c>
      <c r="C86" s="2" t="s">
        <v>11</v>
      </c>
      <c r="D86" s="2" t="s">
        <v>9</v>
      </c>
      <c r="E86" s="5" t="s">
        <v>54</v>
      </c>
      <c r="F86" s="2"/>
      <c r="G86" s="43">
        <f>G95+G91+G103+G87</f>
        <v>2428.3999999999996</v>
      </c>
      <c r="H86" s="43">
        <f t="shared" ref="H86:I86" si="40">H95+H91+H103+H87</f>
        <v>2352.5</v>
      </c>
      <c r="I86" s="43">
        <f t="shared" si="40"/>
        <v>2386.3000000000002</v>
      </c>
    </row>
    <row r="87" spans="1:9" ht="15">
      <c r="A87" s="44" t="s">
        <v>108</v>
      </c>
      <c r="B87" s="2" t="s">
        <v>51</v>
      </c>
      <c r="C87" s="2" t="s">
        <v>11</v>
      </c>
      <c r="D87" s="2" t="s">
        <v>9</v>
      </c>
      <c r="E87" s="5" t="s">
        <v>107</v>
      </c>
      <c r="F87" s="2"/>
      <c r="G87" s="43">
        <f t="shared" ref="G87:I89" si="41">G88</f>
        <v>262</v>
      </c>
      <c r="H87" s="43">
        <f t="shared" si="41"/>
        <v>0</v>
      </c>
      <c r="I87" s="43">
        <f t="shared" si="41"/>
        <v>0</v>
      </c>
    </row>
    <row r="88" spans="1:9" ht="30">
      <c r="A88" s="44" t="s">
        <v>84</v>
      </c>
      <c r="B88" s="2" t="s">
        <v>51</v>
      </c>
      <c r="C88" s="2" t="s">
        <v>11</v>
      </c>
      <c r="D88" s="2" t="s">
        <v>9</v>
      </c>
      <c r="E88" s="5" t="s">
        <v>107</v>
      </c>
      <c r="F88" s="2" t="s">
        <v>25</v>
      </c>
      <c r="G88" s="43">
        <f t="shared" si="41"/>
        <v>262</v>
      </c>
      <c r="H88" s="43">
        <f t="shared" si="41"/>
        <v>0</v>
      </c>
      <c r="I88" s="43">
        <f t="shared" si="41"/>
        <v>0</v>
      </c>
    </row>
    <row r="89" spans="1:9" ht="30">
      <c r="A89" s="44" t="s">
        <v>48</v>
      </c>
      <c r="B89" s="2" t="s">
        <v>51</v>
      </c>
      <c r="C89" s="2" t="s">
        <v>11</v>
      </c>
      <c r="D89" s="2" t="s">
        <v>9</v>
      </c>
      <c r="E89" s="5" t="s">
        <v>107</v>
      </c>
      <c r="F89" s="2" t="s">
        <v>26</v>
      </c>
      <c r="G89" s="43">
        <f t="shared" si="41"/>
        <v>262</v>
      </c>
      <c r="H89" s="43">
        <f t="shared" si="41"/>
        <v>0</v>
      </c>
      <c r="I89" s="43">
        <f t="shared" si="41"/>
        <v>0</v>
      </c>
    </row>
    <row r="90" spans="1:9" ht="15">
      <c r="A90" s="58" t="s">
        <v>75</v>
      </c>
      <c r="B90" s="6" t="s">
        <v>51</v>
      </c>
      <c r="C90" s="6" t="s">
        <v>11</v>
      </c>
      <c r="D90" s="6" t="s">
        <v>9</v>
      </c>
      <c r="E90" s="7" t="s">
        <v>107</v>
      </c>
      <c r="F90" s="7" t="s">
        <v>21</v>
      </c>
      <c r="G90" s="27">
        <v>262</v>
      </c>
      <c r="H90" s="27">
        <v>0</v>
      </c>
      <c r="I90" s="27">
        <v>0</v>
      </c>
    </row>
    <row r="91" spans="1:9" ht="45">
      <c r="A91" s="59" t="s">
        <v>92</v>
      </c>
      <c r="B91" s="2" t="s">
        <v>51</v>
      </c>
      <c r="C91" s="21" t="s">
        <v>11</v>
      </c>
      <c r="D91" s="21" t="s">
        <v>9</v>
      </c>
      <c r="E91" s="21" t="s">
        <v>80</v>
      </c>
      <c r="F91" s="21"/>
      <c r="G91" s="28">
        <f t="shared" ref="G91:G93" si="42">G92</f>
        <v>258.3</v>
      </c>
      <c r="H91" s="28">
        <f t="shared" ref="H91:I93" si="43">H92</f>
        <v>271</v>
      </c>
      <c r="I91" s="28">
        <f t="shared" si="43"/>
        <v>279.10000000000002</v>
      </c>
    </row>
    <row r="92" spans="1:9" ht="30">
      <c r="A92" s="59" t="s">
        <v>79</v>
      </c>
      <c r="B92" s="2" t="s">
        <v>51</v>
      </c>
      <c r="C92" s="21" t="s">
        <v>11</v>
      </c>
      <c r="D92" s="21" t="s">
        <v>9</v>
      </c>
      <c r="E92" s="21" t="s">
        <v>80</v>
      </c>
      <c r="F92" s="21" t="s">
        <v>25</v>
      </c>
      <c r="G92" s="28">
        <f t="shared" si="42"/>
        <v>258.3</v>
      </c>
      <c r="H92" s="28">
        <f t="shared" si="43"/>
        <v>271</v>
      </c>
      <c r="I92" s="28">
        <f t="shared" si="43"/>
        <v>279.10000000000002</v>
      </c>
    </row>
    <row r="93" spans="1:9" ht="30">
      <c r="A93" s="59" t="s">
        <v>48</v>
      </c>
      <c r="B93" s="2" t="s">
        <v>51</v>
      </c>
      <c r="C93" s="21" t="s">
        <v>11</v>
      </c>
      <c r="D93" s="21" t="s">
        <v>9</v>
      </c>
      <c r="E93" s="21" t="s">
        <v>80</v>
      </c>
      <c r="F93" s="21" t="s">
        <v>26</v>
      </c>
      <c r="G93" s="28">
        <f t="shared" si="42"/>
        <v>258.3</v>
      </c>
      <c r="H93" s="28">
        <f t="shared" si="43"/>
        <v>271</v>
      </c>
      <c r="I93" s="28">
        <f t="shared" si="43"/>
        <v>279.10000000000002</v>
      </c>
    </row>
    <row r="94" spans="1:9" ht="24.6" customHeight="1">
      <c r="A94" s="60" t="s">
        <v>82</v>
      </c>
      <c r="B94" s="22">
        <v>926</v>
      </c>
      <c r="C94" s="22" t="s">
        <v>11</v>
      </c>
      <c r="D94" s="22" t="s">
        <v>9</v>
      </c>
      <c r="E94" s="22" t="s">
        <v>80</v>
      </c>
      <c r="F94" s="22">
        <v>247</v>
      </c>
      <c r="G94" s="51">
        <v>258.3</v>
      </c>
      <c r="H94" s="51">
        <v>271</v>
      </c>
      <c r="I94" s="51">
        <v>279.10000000000002</v>
      </c>
    </row>
    <row r="95" spans="1:9" ht="60">
      <c r="A95" s="61" t="s">
        <v>102</v>
      </c>
      <c r="B95" s="2" t="s">
        <v>51</v>
      </c>
      <c r="C95" s="2" t="s">
        <v>11</v>
      </c>
      <c r="D95" s="2" t="s">
        <v>9</v>
      </c>
      <c r="E95" s="5" t="s">
        <v>78</v>
      </c>
      <c r="F95" s="3"/>
      <c r="G95" s="28">
        <f>G100+G97</f>
        <v>616.5</v>
      </c>
      <c r="H95" s="28">
        <f t="shared" ref="H95:I95" si="44">H100+H97</f>
        <v>641.1</v>
      </c>
      <c r="I95" s="28">
        <f t="shared" si="44"/>
        <v>666.8</v>
      </c>
    </row>
    <row r="96" spans="1:9" ht="75.75" customHeight="1">
      <c r="A96" s="61" t="s">
        <v>39</v>
      </c>
      <c r="B96" s="2" t="s">
        <v>51</v>
      </c>
      <c r="C96" s="2" t="s">
        <v>11</v>
      </c>
      <c r="D96" s="2" t="s">
        <v>9</v>
      </c>
      <c r="E96" s="5" t="s">
        <v>78</v>
      </c>
      <c r="F96" s="3" t="s">
        <v>40</v>
      </c>
      <c r="G96" s="26">
        <f>G97</f>
        <v>616.5</v>
      </c>
      <c r="H96" s="28">
        <f t="shared" ref="H96:I96" si="45">H97</f>
        <v>631.4</v>
      </c>
      <c r="I96" s="28">
        <f t="shared" si="45"/>
        <v>631.4</v>
      </c>
    </row>
    <row r="97" spans="1:9" ht="24" customHeight="1">
      <c r="A97" s="44" t="s">
        <v>74</v>
      </c>
      <c r="B97" s="1" t="s">
        <v>51</v>
      </c>
      <c r="C97" s="2" t="s">
        <v>11</v>
      </c>
      <c r="D97" s="2" t="s">
        <v>9</v>
      </c>
      <c r="E97" s="5" t="s">
        <v>78</v>
      </c>
      <c r="F97" s="3" t="s">
        <v>73</v>
      </c>
      <c r="G97" s="26">
        <f>G98+G99</f>
        <v>616.5</v>
      </c>
      <c r="H97" s="26">
        <f t="shared" ref="H97:I97" si="46">H98+H99</f>
        <v>631.4</v>
      </c>
      <c r="I97" s="26">
        <f t="shared" si="46"/>
        <v>631.4</v>
      </c>
    </row>
    <row r="98" spans="1:9" ht="21" customHeight="1">
      <c r="A98" s="47" t="s">
        <v>71</v>
      </c>
      <c r="B98" s="6" t="s">
        <v>51</v>
      </c>
      <c r="C98" s="16" t="s">
        <v>11</v>
      </c>
      <c r="D98" s="16" t="s">
        <v>9</v>
      </c>
      <c r="E98" s="7" t="s">
        <v>78</v>
      </c>
      <c r="F98" s="7" t="s">
        <v>69</v>
      </c>
      <c r="G98" s="27">
        <v>473.5</v>
      </c>
      <c r="H98" s="27">
        <v>484.9</v>
      </c>
      <c r="I98" s="27">
        <v>484.9</v>
      </c>
    </row>
    <row r="99" spans="1:9" ht="51.75" customHeight="1">
      <c r="A99" s="47" t="s">
        <v>88</v>
      </c>
      <c r="B99" s="6" t="s">
        <v>51</v>
      </c>
      <c r="C99" s="16" t="s">
        <v>11</v>
      </c>
      <c r="D99" s="16" t="s">
        <v>9</v>
      </c>
      <c r="E99" s="7" t="s">
        <v>78</v>
      </c>
      <c r="F99" s="7" t="s">
        <v>70</v>
      </c>
      <c r="G99" s="27">
        <v>143</v>
      </c>
      <c r="H99" s="27">
        <v>146.5</v>
      </c>
      <c r="I99" s="27">
        <v>146.5</v>
      </c>
    </row>
    <row r="100" spans="1:9" ht="30">
      <c r="A100" s="61" t="s">
        <v>79</v>
      </c>
      <c r="B100" s="2" t="s">
        <v>51</v>
      </c>
      <c r="C100" s="2" t="s">
        <v>11</v>
      </c>
      <c r="D100" s="2" t="s">
        <v>9</v>
      </c>
      <c r="E100" s="5" t="s">
        <v>78</v>
      </c>
      <c r="F100" s="3" t="s">
        <v>25</v>
      </c>
      <c r="G100" s="28">
        <f t="shared" ref="G100:G101" si="47">G101</f>
        <v>0</v>
      </c>
      <c r="H100" s="28">
        <f t="shared" ref="H100:I101" si="48">H101</f>
        <v>9.6999999999999993</v>
      </c>
      <c r="I100" s="28">
        <f t="shared" si="48"/>
        <v>35.4</v>
      </c>
    </row>
    <row r="101" spans="1:9" ht="30">
      <c r="A101" s="61" t="s">
        <v>48</v>
      </c>
      <c r="B101" s="2" t="s">
        <v>51</v>
      </c>
      <c r="C101" s="2" t="s">
        <v>11</v>
      </c>
      <c r="D101" s="2" t="s">
        <v>9</v>
      </c>
      <c r="E101" s="5" t="s">
        <v>78</v>
      </c>
      <c r="F101" s="3" t="s">
        <v>26</v>
      </c>
      <c r="G101" s="28">
        <f t="shared" si="47"/>
        <v>0</v>
      </c>
      <c r="H101" s="28">
        <f t="shared" si="48"/>
        <v>9.6999999999999993</v>
      </c>
      <c r="I101" s="28">
        <f t="shared" si="48"/>
        <v>35.4</v>
      </c>
    </row>
    <row r="102" spans="1:9" ht="15">
      <c r="A102" s="58" t="s">
        <v>75</v>
      </c>
      <c r="B102" s="18" t="s">
        <v>51</v>
      </c>
      <c r="C102" s="16" t="s">
        <v>11</v>
      </c>
      <c r="D102" s="16" t="s">
        <v>9</v>
      </c>
      <c r="E102" s="22" t="s">
        <v>78</v>
      </c>
      <c r="F102" s="7" t="s">
        <v>21</v>
      </c>
      <c r="G102" s="51">
        <v>0</v>
      </c>
      <c r="H102" s="51">
        <v>9.6999999999999993</v>
      </c>
      <c r="I102" s="51">
        <v>35.4</v>
      </c>
    </row>
    <row r="103" spans="1:9" ht="45">
      <c r="A103" s="48" t="s">
        <v>87</v>
      </c>
      <c r="B103" s="5" t="s">
        <v>51</v>
      </c>
      <c r="C103" s="5" t="s">
        <v>11</v>
      </c>
      <c r="D103" s="5" t="s">
        <v>9</v>
      </c>
      <c r="E103" s="3" t="s">
        <v>86</v>
      </c>
      <c r="F103" s="3"/>
      <c r="G103" s="28">
        <f>G109+G105+G112</f>
        <v>1291.5999999999999</v>
      </c>
      <c r="H103" s="28">
        <f t="shared" ref="H103:I103" si="49">H109+H105+H112</f>
        <v>1440.4</v>
      </c>
      <c r="I103" s="28">
        <f t="shared" si="49"/>
        <v>1440.4</v>
      </c>
    </row>
    <row r="104" spans="1:9" ht="75">
      <c r="A104" s="61" t="s">
        <v>39</v>
      </c>
      <c r="B104" s="5" t="s">
        <v>51</v>
      </c>
      <c r="C104" s="5" t="s">
        <v>11</v>
      </c>
      <c r="D104" s="5" t="s">
        <v>9</v>
      </c>
      <c r="E104" s="3" t="s">
        <v>86</v>
      </c>
      <c r="F104" s="3" t="s">
        <v>40</v>
      </c>
      <c r="G104" s="28">
        <f t="shared" ref="G104:I104" si="50">G105</f>
        <v>693.19999999999993</v>
      </c>
      <c r="H104" s="28">
        <f t="shared" si="50"/>
        <v>631.4</v>
      </c>
      <c r="I104" s="28">
        <f t="shared" si="50"/>
        <v>631.4</v>
      </c>
    </row>
    <row r="105" spans="1:9" ht="15">
      <c r="A105" s="44" t="s">
        <v>74</v>
      </c>
      <c r="B105" s="1" t="s">
        <v>51</v>
      </c>
      <c r="C105" s="2" t="s">
        <v>11</v>
      </c>
      <c r="D105" s="2" t="s">
        <v>9</v>
      </c>
      <c r="E105" s="5" t="s">
        <v>86</v>
      </c>
      <c r="F105" s="3" t="s">
        <v>73</v>
      </c>
      <c r="G105" s="28">
        <f>G106+G108+G107</f>
        <v>693.19999999999993</v>
      </c>
      <c r="H105" s="28">
        <f>H106+H108</f>
        <v>631.4</v>
      </c>
      <c r="I105" s="28">
        <f>I106+I108</f>
        <v>631.4</v>
      </c>
    </row>
    <row r="106" spans="1:9" ht="14.25" customHeight="1">
      <c r="A106" s="47" t="s">
        <v>71</v>
      </c>
      <c r="B106" s="6" t="s">
        <v>51</v>
      </c>
      <c r="C106" s="16" t="s">
        <v>11</v>
      </c>
      <c r="D106" s="16" t="s">
        <v>9</v>
      </c>
      <c r="E106" s="7" t="s">
        <v>86</v>
      </c>
      <c r="F106" s="7" t="s">
        <v>69</v>
      </c>
      <c r="G106" s="27">
        <v>496.3</v>
      </c>
      <c r="H106" s="27">
        <v>484.9</v>
      </c>
      <c r="I106" s="27">
        <v>484.9</v>
      </c>
    </row>
    <row r="107" spans="1:9" ht="30">
      <c r="A107" s="47" t="s">
        <v>90</v>
      </c>
      <c r="B107" s="6" t="s">
        <v>51</v>
      </c>
      <c r="C107" s="16" t="s">
        <v>11</v>
      </c>
      <c r="D107" s="16" t="s">
        <v>9</v>
      </c>
      <c r="E107" s="7" t="s">
        <v>86</v>
      </c>
      <c r="F107" s="7" t="s">
        <v>89</v>
      </c>
      <c r="G107" s="27">
        <v>46.9</v>
      </c>
      <c r="H107" s="27">
        <v>0</v>
      </c>
      <c r="I107" s="27">
        <v>0</v>
      </c>
    </row>
    <row r="108" spans="1:9" ht="45">
      <c r="A108" s="47" t="s">
        <v>88</v>
      </c>
      <c r="B108" s="6" t="s">
        <v>51</v>
      </c>
      <c r="C108" s="16" t="s">
        <v>11</v>
      </c>
      <c r="D108" s="16" t="s">
        <v>9</v>
      </c>
      <c r="E108" s="7" t="s">
        <v>86</v>
      </c>
      <c r="F108" s="7" t="s">
        <v>70</v>
      </c>
      <c r="G108" s="27">
        <v>150</v>
      </c>
      <c r="H108" s="27">
        <v>146.5</v>
      </c>
      <c r="I108" s="27">
        <v>146.5</v>
      </c>
    </row>
    <row r="109" spans="1:9" ht="30">
      <c r="A109" s="46" t="s">
        <v>84</v>
      </c>
      <c r="B109" s="5" t="s">
        <v>51</v>
      </c>
      <c r="C109" s="5" t="s">
        <v>11</v>
      </c>
      <c r="D109" s="5" t="s">
        <v>9</v>
      </c>
      <c r="E109" s="3" t="s">
        <v>86</v>
      </c>
      <c r="F109" s="3" t="s">
        <v>25</v>
      </c>
      <c r="G109" s="28">
        <f t="shared" ref="G109:G110" si="51">G110</f>
        <v>592.9</v>
      </c>
      <c r="H109" s="28">
        <f t="shared" ref="H109:I110" si="52">H110</f>
        <v>806</v>
      </c>
      <c r="I109" s="28">
        <f t="shared" si="52"/>
        <v>806</v>
      </c>
    </row>
    <row r="110" spans="1:9" ht="30">
      <c r="A110" s="46" t="s">
        <v>48</v>
      </c>
      <c r="B110" s="5" t="s">
        <v>51</v>
      </c>
      <c r="C110" s="5" t="s">
        <v>11</v>
      </c>
      <c r="D110" s="5" t="s">
        <v>9</v>
      </c>
      <c r="E110" s="3" t="s">
        <v>86</v>
      </c>
      <c r="F110" s="3" t="s">
        <v>26</v>
      </c>
      <c r="G110" s="28">
        <f t="shared" si="51"/>
        <v>592.9</v>
      </c>
      <c r="H110" s="28">
        <f t="shared" si="52"/>
        <v>806</v>
      </c>
      <c r="I110" s="28">
        <f t="shared" si="52"/>
        <v>806</v>
      </c>
    </row>
    <row r="111" spans="1:9" ht="15">
      <c r="A111" s="58" t="s">
        <v>75</v>
      </c>
      <c r="B111" s="7" t="s">
        <v>51</v>
      </c>
      <c r="C111" s="7" t="s">
        <v>11</v>
      </c>
      <c r="D111" s="7" t="s">
        <v>9</v>
      </c>
      <c r="E111" s="7" t="s">
        <v>86</v>
      </c>
      <c r="F111" s="7" t="s">
        <v>21</v>
      </c>
      <c r="G111" s="51">
        <v>592.9</v>
      </c>
      <c r="H111" s="51">
        <v>806</v>
      </c>
      <c r="I111" s="51">
        <v>806</v>
      </c>
    </row>
    <row r="112" spans="1:9" ht="15">
      <c r="A112" s="50" t="s">
        <v>27</v>
      </c>
      <c r="B112" s="8" t="s">
        <v>51</v>
      </c>
      <c r="C112" s="5" t="s">
        <v>11</v>
      </c>
      <c r="D112" s="5" t="s">
        <v>9</v>
      </c>
      <c r="E112" s="3" t="s">
        <v>86</v>
      </c>
      <c r="F112" s="5" t="s">
        <v>28</v>
      </c>
      <c r="G112" s="28">
        <f t="shared" ref="G112:I113" si="53">G113</f>
        <v>5.5</v>
      </c>
      <c r="H112" s="28">
        <f t="shared" si="53"/>
        <v>3</v>
      </c>
      <c r="I112" s="28">
        <f t="shared" si="53"/>
        <v>3</v>
      </c>
    </row>
    <row r="113" spans="1:9" ht="15">
      <c r="A113" s="50" t="s">
        <v>29</v>
      </c>
      <c r="B113" s="2" t="s">
        <v>51</v>
      </c>
      <c r="C113" s="5" t="s">
        <v>11</v>
      </c>
      <c r="D113" s="5" t="s">
        <v>9</v>
      </c>
      <c r="E113" s="3" t="s">
        <v>86</v>
      </c>
      <c r="F113" s="5" t="s">
        <v>30</v>
      </c>
      <c r="G113" s="28">
        <f>G114</f>
        <v>5.5</v>
      </c>
      <c r="H113" s="28">
        <f t="shared" si="53"/>
        <v>3</v>
      </c>
      <c r="I113" s="28">
        <f t="shared" si="53"/>
        <v>3</v>
      </c>
    </row>
    <row r="114" spans="1:9" ht="15">
      <c r="A114" s="47" t="s">
        <v>85</v>
      </c>
      <c r="B114" s="6" t="s">
        <v>51</v>
      </c>
      <c r="C114" s="16" t="s">
        <v>11</v>
      </c>
      <c r="D114" s="16" t="s">
        <v>9</v>
      </c>
      <c r="E114" s="7" t="s">
        <v>86</v>
      </c>
      <c r="F114" s="7" t="s">
        <v>65</v>
      </c>
      <c r="G114" s="27">
        <v>5.5</v>
      </c>
      <c r="H114" s="27">
        <v>3</v>
      </c>
      <c r="I114" s="27">
        <v>3</v>
      </c>
    </row>
    <row r="115" spans="1:9" ht="15.75">
      <c r="A115" s="83" t="s">
        <v>115</v>
      </c>
      <c r="B115" s="1" t="s">
        <v>51</v>
      </c>
      <c r="C115" s="2" t="s">
        <v>113</v>
      </c>
      <c r="D115" s="2" t="s">
        <v>16</v>
      </c>
      <c r="E115" s="3"/>
      <c r="F115" s="3"/>
      <c r="G115" s="26">
        <f>G116</f>
        <v>23.8</v>
      </c>
      <c r="H115" s="26">
        <f t="shared" ref="H115:I119" si="54">H116</f>
        <v>0</v>
      </c>
      <c r="I115" s="26">
        <f t="shared" si="54"/>
        <v>0</v>
      </c>
    </row>
    <row r="116" spans="1:9" ht="30">
      <c r="A116" s="48" t="s">
        <v>114</v>
      </c>
      <c r="B116" s="1" t="s">
        <v>51</v>
      </c>
      <c r="C116" s="2" t="s">
        <v>113</v>
      </c>
      <c r="D116" s="2" t="s">
        <v>11</v>
      </c>
      <c r="E116" s="3"/>
      <c r="F116" s="3"/>
      <c r="G116" s="26">
        <f>G117</f>
        <v>23.8</v>
      </c>
      <c r="H116" s="26">
        <f t="shared" si="54"/>
        <v>0</v>
      </c>
      <c r="I116" s="26">
        <f t="shared" si="54"/>
        <v>0</v>
      </c>
    </row>
    <row r="117" spans="1:9" ht="45">
      <c r="A117" s="48" t="s">
        <v>87</v>
      </c>
      <c r="B117" s="1" t="s">
        <v>51</v>
      </c>
      <c r="C117" s="2" t="s">
        <v>113</v>
      </c>
      <c r="D117" s="2" t="s">
        <v>11</v>
      </c>
      <c r="E117" s="3" t="s">
        <v>56</v>
      </c>
      <c r="F117" s="3"/>
      <c r="G117" s="26">
        <f>G118</f>
        <v>23.8</v>
      </c>
      <c r="H117" s="26">
        <f t="shared" si="54"/>
        <v>0</v>
      </c>
      <c r="I117" s="26">
        <f t="shared" si="54"/>
        <v>0</v>
      </c>
    </row>
    <row r="118" spans="1:9" ht="30">
      <c r="A118" s="46" t="s">
        <v>84</v>
      </c>
      <c r="B118" s="1" t="s">
        <v>51</v>
      </c>
      <c r="C118" s="2" t="s">
        <v>113</v>
      </c>
      <c r="D118" s="2" t="s">
        <v>11</v>
      </c>
      <c r="E118" s="3" t="s">
        <v>56</v>
      </c>
      <c r="F118" s="3" t="s">
        <v>25</v>
      </c>
      <c r="G118" s="26">
        <f>G119</f>
        <v>23.8</v>
      </c>
      <c r="H118" s="26">
        <f t="shared" si="54"/>
        <v>0</v>
      </c>
      <c r="I118" s="26">
        <f t="shared" si="54"/>
        <v>0</v>
      </c>
    </row>
    <row r="119" spans="1:9" ht="30">
      <c r="A119" s="46" t="s">
        <v>48</v>
      </c>
      <c r="B119" s="1" t="s">
        <v>51</v>
      </c>
      <c r="C119" s="2" t="s">
        <v>113</v>
      </c>
      <c r="D119" s="2" t="s">
        <v>11</v>
      </c>
      <c r="E119" s="3" t="s">
        <v>56</v>
      </c>
      <c r="F119" s="3" t="s">
        <v>26</v>
      </c>
      <c r="G119" s="26">
        <f>G120</f>
        <v>23.8</v>
      </c>
      <c r="H119" s="26">
        <f t="shared" si="54"/>
        <v>0</v>
      </c>
      <c r="I119" s="26">
        <f t="shared" si="54"/>
        <v>0</v>
      </c>
    </row>
    <row r="120" spans="1:9" ht="15">
      <c r="A120" s="58" t="s">
        <v>75</v>
      </c>
      <c r="B120" s="6" t="s">
        <v>51</v>
      </c>
      <c r="C120" s="16" t="s">
        <v>113</v>
      </c>
      <c r="D120" s="16" t="s">
        <v>11</v>
      </c>
      <c r="E120" s="7" t="s">
        <v>56</v>
      </c>
      <c r="F120" s="7" t="s">
        <v>21</v>
      </c>
      <c r="G120" s="27">
        <v>23.8</v>
      </c>
      <c r="H120" s="27">
        <v>0</v>
      </c>
      <c r="I120" s="27">
        <v>0</v>
      </c>
    </row>
    <row r="121" spans="1:9" ht="14.25">
      <c r="A121" s="56" t="s">
        <v>33</v>
      </c>
      <c r="B121" s="23" t="s">
        <v>51</v>
      </c>
      <c r="C121" s="20" t="s">
        <v>15</v>
      </c>
      <c r="D121" s="20" t="s">
        <v>16</v>
      </c>
      <c r="E121" s="20"/>
      <c r="F121" s="20" t="s">
        <v>7</v>
      </c>
      <c r="G121" s="62">
        <f>G122</f>
        <v>93.8</v>
      </c>
      <c r="H121" s="62">
        <f t="shared" ref="H121:I121" si="55">H122</f>
        <v>96.6</v>
      </c>
      <c r="I121" s="62">
        <f t="shared" si="55"/>
        <v>96.6</v>
      </c>
    </row>
    <row r="122" spans="1:9" ht="15">
      <c r="A122" s="10" t="s">
        <v>17</v>
      </c>
      <c r="B122" s="3" t="s">
        <v>51</v>
      </c>
      <c r="C122" s="2" t="s">
        <v>15</v>
      </c>
      <c r="D122" s="2" t="s">
        <v>8</v>
      </c>
      <c r="E122" s="2"/>
      <c r="F122" s="2"/>
      <c r="G122" s="43">
        <f t="shared" ref="G122:I125" si="56">G123</f>
        <v>93.8</v>
      </c>
      <c r="H122" s="43">
        <f t="shared" si="56"/>
        <v>96.6</v>
      </c>
      <c r="I122" s="43">
        <f t="shared" si="56"/>
        <v>96.6</v>
      </c>
    </row>
    <row r="123" spans="1:9" ht="15">
      <c r="A123" s="44" t="s">
        <v>24</v>
      </c>
      <c r="B123" s="8" t="s">
        <v>51</v>
      </c>
      <c r="C123" s="2" t="s">
        <v>15</v>
      </c>
      <c r="D123" s="2" t="s">
        <v>8</v>
      </c>
      <c r="E123" s="5" t="s">
        <v>54</v>
      </c>
      <c r="F123" s="2"/>
      <c r="G123" s="43">
        <f t="shared" si="56"/>
        <v>93.8</v>
      </c>
      <c r="H123" s="43">
        <f t="shared" si="56"/>
        <v>96.6</v>
      </c>
      <c r="I123" s="43">
        <f t="shared" si="56"/>
        <v>96.6</v>
      </c>
    </row>
    <row r="124" spans="1:9" ht="45">
      <c r="A124" s="48" t="s">
        <v>87</v>
      </c>
      <c r="B124" s="1" t="s">
        <v>51</v>
      </c>
      <c r="C124" s="2" t="s">
        <v>15</v>
      </c>
      <c r="D124" s="2" t="s">
        <v>8</v>
      </c>
      <c r="E124" s="3" t="s">
        <v>86</v>
      </c>
      <c r="F124" s="2"/>
      <c r="G124" s="43">
        <f t="shared" si="56"/>
        <v>93.8</v>
      </c>
      <c r="H124" s="43">
        <f t="shared" si="56"/>
        <v>96.6</v>
      </c>
      <c r="I124" s="43">
        <f t="shared" si="56"/>
        <v>96.6</v>
      </c>
    </row>
    <row r="125" spans="1:9" ht="15">
      <c r="A125" s="46" t="s">
        <v>35</v>
      </c>
      <c r="B125" s="1" t="s">
        <v>51</v>
      </c>
      <c r="C125" s="2" t="s">
        <v>15</v>
      </c>
      <c r="D125" s="2" t="s">
        <v>8</v>
      </c>
      <c r="E125" s="3" t="s">
        <v>86</v>
      </c>
      <c r="F125" s="2" t="s">
        <v>34</v>
      </c>
      <c r="G125" s="43">
        <f t="shared" si="56"/>
        <v>93.8</v>
      </c>
      <c r="H125" s="43">
        <f t="shared" si="56"/>
        <v>96.6</v>
      </c>
      <c r="I125" s="43">
        <f t="shared" si="56"/>
        <v>96.6</v>
      </c>
    </row>
    <row r="126" spans="1:9" ht="30">
      <c r="A126" s="46" t="s">
        <v>36</v>
      </c>
      <c r="B126" s="4" t="s">
        <v>51</v>
      </c>
      <c r="C126" s="2" t="s">
        <v>15</v>
      </c>
      <c r="D126" s="2" t="s">
        <v>8</v>
      </c>
      <c r="E126" s="5" t="s">
        <v>86</v>
      </c>
      <c r="F126" s="2" t="s">
        <v>37</v>
      </c>
      <c r="G126" s="26">
        <f>G127</f>
        <v>93.8</v>
      </c>
      <c r="H126" s="26">
        <f>H127</f>
        <v>96.6</v>
      </c>
      <c r="I126" s="26">
        <f>I127</f>
        <v>96.6</v>
      </c>
    </row>
    <row r="127" spans="1:9" ht="15">
      <c r="A127" s="63" t="s">
        <v>38</v>
      </c>
      <c r="B127" s="6" t="s">
        <v>51</v>
      </c>
      <c r="C127" s="6" t="s">
        <v>15</v>
      </c>
      <c r="D127" s="6" t="s">
        <v>8</v>
      </c>
      <c r="E127" s="7" t="s">
        <v>86</v>
      </c>
      <c r="F127" s="7" t="s">
        <v>22</v>
      </c>
      <c r="G127" s="64">
        <v>93.8</v>
      </c>
      <c r="H127" s="64">
        <v>96.6</v>
      </c>
      <c r="I127" s="64">
        <v>96.6</v>
      </c>
    </row>
    <row r="128" spans="1:9" ht="14.25">
      <c r="A128" s="81" t="s">
        <v>24</v>
      </c>
      <c r="B128" s="20" t="s">
        <v>51</v>
      </c>
      <c r="C128" s="20" t="s">
        <v>16</v>
      </c>
      <c r="D128" s="20" t="s">
        <v>16</v>
      </c>
      <c r="E128" s="24" t="s">
        <v>54</v>
      </c>
      <c r="F128" s="20"/>
      <c r="G128" s="62">
        <f t="shared" ref="G128:I128" si="57">G129</f>
        <v>0</v>
      </c>
      <c r="H128" s="62">
        <f t="shared" si="57"/>
        <v>70.2</v>
      </c>
      <c r="I128" s="62">
        <f t="shared" si="57"/>
        <v>144</v>
      </c>
    </row>
    <row r="129" spans="1:9" ht="15">
      <c r="A129" s="52" t="s">
        <v>111</v>
      </c>
      <c r="B129" s="3" t="s">
        <v>66</v>
      </c>
      <c r="C129" s="2" t="s">
        <v>16</v>
      </c>
      <c r="D129" s="2" t="s">
        <v>16</v>
      </c>
      <c r="E129" s="3" t="s">
        <v>67</v>
      </c>
      <c r="F129" s="3"/>
      <c r="G129" s="26">
        <v>0</v>
      </c>
      <c r="H129" s="26">
        <v>70.2</v>
      </c>
      <c r="I129" s="26">
        <v>144</v>
      </c>
    </row>
    <row r="132" spans="1:9">
      <c r="H132" s="36"/>
      <c r="I132" s="36"/>
    </row>
  </sheetData>
  <autoFilter ref="A6:F129"/>
  <customSheetViews>
    <customSheetView guid="{D2D64AF3-EF16-419B-92B9-C61E316636B4}" showPageBreaks="1" showGridLines="0" printArea="1" showAutoFilter="1" hiddenRows="1" view="pageBreakPreview" showRuler="0">
      <pane ySplit="7" topLeftCell="A8" activePane="bottomLeft" state="frozenSplit"/>
      <selection pane="bottomLeft" activeCell="G11" sqref="G11"/>
      <colBreaks count="1" manualBreakCount="1">
        <brk id="7" max="1048575" man="1"/>
      </colBreaks>
      <pageMargins left="0.9055118110236221" right="0" top="0.19685039370078741" bottom="0.19685039370078741" header="0" footer="0"/>
      <pageSetup paperSize="9" scale="88" orientation="portrait" r:id="rId1"/>
      <headerFooter alignWithMargins="0">
        <oddFooter>&amp;C&amp;P</oddFooter>
      </headerFooter>
      <autoFilter ref="A6:F125"/>
    </customSheetView>
    <customSheetView guid="{9AE4E90B-95AD-4E92-80AE-724EF4B3642C}" scale="110" showPageBreaks="1" showGridLines="0" printArea="1" showAutoFilter="1" showRuler="0">
      <pane ySplit="7" topLeftCell="A50" activePane="bottomLeft" state="frozenSplit"/>
      <selection pane="bottomLeft" activeCell="G11" sqref="G11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2"/>
      <headerFooter alignWithMargins="0">
        <oddFooter>&amp;C&amp;P</oddFooter>
      </headerFooter>
      <autoFilter ref="A6:F125"/>
    </customSheetView>
    <customSheetView guid="{C0DCEFD6-4378-4196-8A52-BBAE8937CBA3}" showPageBreaks="1" showGridLines="0" printArea="1" showAutoFilter="1" hiddenRows="1" hiddenColumns="1" view="pageBreakPreview" showRuler="0">
      <pane ySplit="7" topLeftCell="A8" activePane="bottomLeft" state="frozenSplit"/>
      <selection pane="bottomLeft" activeCell="B3" sqref="B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3"/>
      <headerFooter alignWithMargins="0">
        <oddFooter>&amp;C&amp;P</oddFooter>
      </headerFooter>
      <autoFilter ref="A6:F124"/>
    </customSheetView>
  </customSheetViews>
  <mergeCells count="10">
    <mergeCell ref="H1:I1"/>
    <mergeCell ref="A5:I5"/>
    <mergeCell ref="C2:I2"/>
    <mergeCell ref="A7:A8"/>
    <mergeCell ref="B7:B8"/>
    <mergeCell ref="C7:D7"/>
    <mergeCell ref="E7:E8"/>
    <mergeCell ref="F7:F8"/>
    <mergeCell ref="G7:I7"/>
    <mergeCell ref="C3:I3"/>
  </mergeCells>
  <pageMargins left="0.78740157480314965" right="0.59055118110236227" top="0.39370078740157483" bottom="0.35433070866141736" header="0.35433070866141736" footer="0.19685039370078741"/>
  <pageSetup paperSize="9" scale="65" orientation="portrait" r:id="rId4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 год</vt:lpstr>
      <vt:lpstr>'2024-2026 год'!Заголовки_для_печати</vt:lpstr>
      <vt:lpstr>'2024-2026 год'!Область_печати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Olesya</cp:lastModifiedBy>
  <cp:lastPrinted>2023-11-07T09:54:30Z</cp:lastPrinted>
  <dcterms:created xsi:type="dcterms:W3CDTF">2003-12-05T21:14:57Z</dcterms:created>
  <dcterms:modified xsi:type="dcterms:W3CDTF">2023-12-22T09:06:09Z</dcterms:modified>
</cp:coreProperties>
</file>