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5" yWindow="705" windowWidth="10860" windowHeight="10920"/>
  </bookViews>
  <sheets>
    <sheet name="2023-2025" sheetId="1" r:id="rId1"/>
  </sheets>
  <definedNames>
    <definedName name="_xlnm._FilterDatabase" localSheetId="0" hidden="1">'2023-2025'!$A$11:$F$142</definedName>
    <definedName name="Z_03D0DDB9_3E2B_445E_B26D_09285D63C497_.wvu.FilterData" localSheetId="0" hidden="1">'2023-2025'!$A$11:$F$92</definedName>
    <definedName name="Z_184D3176_FFF6_4E91_A7DC_D63418B7D0F5_.wvu.FilterData" localSheetId="0" hidden="1">'2023-2025'!$A$11:$F$92</definedName>
    <definedName name="Z_2547B61A_57D8_45C6_87E4_2B595BD241A2_.wvu.FilterData" localSheetId="0" hidden="1">'2023-2025'!$A$11:$F$92</definedName>
    <definedName name="Z_2547B61A_57D8_45C6_87E4_2B595BD241A2_.wvu.PrintArea" localSheetId="0" hidden="1">'2023-2025'!$A$8:$F$92</definedName>
    <definedName name="Z_2547B61A_57D8_45C6_87E4_2B595BD241A2_.wvu.PrintTitles" localSheetId="0" hidden="1">'2023-2025'!$12:$13</definedName>
    <definedName name="Z_265E4B74_F87F_4C11_8F36_BD3184BC15DF_.wvu.FilterData" localSheetId="0" hidden="1">'2023-2025'!$A$11:$F$92</definedName>
    <definedName name="Z_265E4B74_F87F_4C11_8F36_BD3184BC15DF_.wvu.PrintArea" localSheetId="0" hidden="1">'2023-2025'!$A$8:$F$92</definedName>
    <definedName name="Z_2CC5DC23_D108_4C62_8D9C_2D339D918FB9_.wvu.FilterData" localSheetId="0" hidden="1">'2023-2025'!$A$11:$F$92</definedName>
    <definedName name="Z_2E862F6B_6B0A_40BB_944E_0C7992DC3BBB_.wvu.FilterData" localSheetId="0" hidden="1">'2023-2025'!$A$11:$F$92</definedName>
    <definedName name="Z_2F1631EB_A97E_4E43_940D_BBAD4300E79F_.wvu.FilterData" localSheetId="0" hidden="1">'2023-2025'!$A$11:$F$92</definedName>
    <definedName name="Z_4CB2AD8A_1395_4EEB_B6E5_ACA1429CF0DB_.wvu.Cols" localSheetId="0" hidden="1">'2023-2025'!#REF!</definedName>
    <definedName name="Z_4CB2AD8A_1395_4EEB_B6E5_ACA1429CF0DB_.wvu.FilterData" localSheetId="0" hidden="1">'2023-2025'!$A$11:$F$92</definedName>
    <definedName name="Z_4CB2AD8A_1395_4EEB_B6E5_ACA1429CF0DB_.wvu.PrintArea" localSheetId="0" hidden="1">'2023-2025'!$A$8:$F$92</definedName>
    <definedName name="Z_4CB2AD8A_1395_4EEB_B6E5_ACA1429CF0DB_.wvu.PrintTitles" localSheetId="0" hidden="1">'2023-2025'!$12:$13</definedName>
    <definedName name="Z_5271CAE7_4D6C_40AB_9A03_5EFB6EFB80FA_.wvu.Cols" localSheetId="0" hidden="1">'2023-2025'!#REF!</definedName>
    <definedName name="Z_5271CAE7_4D6C_40AB_9A03_5EFB6EFB80FA_.wvu.FilterData" localSheetId="0" hidden="1">'2023-2025'!$A$11:$F$92</definedName>
    <definedName name="Z_5271CAE7_4D6C_40AB_9A03_5EFB6EFB80FA_.wvu.PrintArea" localSheetId="0" hidden="1">'2023-2025'!$A$8:$F$92</definedName>
    <definedName name="Z_599A55F8_3816_4A95_B2A0_7EE8B30830DF_.wvu.FilterData" localSheetId="0" hidden="1">'2023-2025'!$A$11:$F$92</definedName>
    <definedName name="Z_599A55F8_3816_4A95_B2A0_7EE8B30830DF_.wvu.PrintArea" localSheetId="0" hidden="1">'2023-2025'!$A$8:$F$92</definedName>
    <definedName name="Z_62BA1D30_83D4_405C_B38E_4A6036DCDF7D_.wvu.Cols" localSheetId="0" hidden="1">'2023-2025'!#REF!</definedName>
    <definedName name="Z_62BA1D30_83D4_405C_B38E_4A6036DCDF7D_.wvu.FilterData" localSheetId="0" hidden="1">'2023-2025'!$A$11:$F$92</definedName>
    <definedName name="Z_62BA1D30_83D4_405C_B38E_4A6036DCDF7D_.wvu.PrintArea" localSheetId="0" hidden="1">'2023-2025'!$A$8:$F$92</definedName>
    <definedName name="Z_7955679F_E0D3_4A07_867E_D6B8BAC7D862_.wvu.FilterData" localSheetId="0" hidden="1">'2023-2025'!$A$11:$F$92</definedName>
    <definedName name="Z_7C0ABF66_8B0F_48ED_A269_F91E2B0FF96C_.wvu.FilterData" localSheetId="0" hidden="1">'2023-2025'!$A$11:$F$92</definedName>
    <definedName name="Z_91381939_8F12_4242_9E30_D1FC0A7B5CCF_.wvu.FilterData" localSheetId="0" hidden="1">'2023-2025'!$A$11:$F$92</definedName>
    <definedName name="Z_949DCF8A_4B6C_48DC_A0AF_1508759F4E2C_.wvu.FilterData" localSheetId="0" hidden="1">'2023-2025'!$A$11:$F$92</definedName>
    <definedName name="Z_9AE4E90B_95AD_4E92_80AE_724EF4B3642C_.wvu.FilterData" localSheetId="0" hidden="1">'2023-2025'!$A$11:$F$92</definedName>
    <definedName name="Z_9AE4E90B_95AD_4E92_80AE_724EF4B3642C_.wvu.PrintArea" localSheetId="0" hidden="1">'2023-2025'!$A$8:$F$92</definedName>
    <definedName name="Z_A79CDC70_8466_49CB_8C49_C52C08F5C2C3_.wvu.FilterData" localSheetId="0" hidden="1">'2023-2025'!$A$11:$F$92</definedName>
    <definedName name="Z_A79CDC70_8466_49CB_8C49_C52C08F5C2C3_.wvu.PrintArea" localSheetId="0" hidden="1">'2023-2025'!$A$8:$F$92</definedName>
    <definedName name="Z_A79CDC70_8466_49CB_8C49_C52C08F5C2C3_.wvu.PrintTitles" localSheetId="0" hidden="1">'2023-2025'!$12:$13</definedName>
    <definedName name="Z_B3397BCA_1277_4868_806F_2E68EFD73FCF_.wvu.Cols" localSheetId="0" hidden="1">'2023-2025'!#REF!</definedName>
    <definedName name="Z_B3397BCA_1277_4868_806F_2E68EFD73FCF_.wvu.FilterData" localSheetId="0" hidden="1">'2023-2025'!$A$11:$F$92</definedName>
    <definedName name="Z_B3397BCA_1277_4868_806F_2E68EFD73FCF_.wvu.PrintArea" localSheetId="0" hidden="1">'2023-2025'!$A$8:$F$92</definedName>
    <definedName name="Z_B3397BCA_1277_4868_806F_2E68EFD73FCF_.wvu.PrintTitles" localSheetId="0" hidden="1">'2023-2025'!$12:$13</definedName>
    <definedName name="Z_B3ADB1FC_7237_4F79_A98A_9A3A728E8FB8_.wvu.FilterData" localSheetId="0" hidden="1">'2023-2025'!$A$11:$F$92</definedName>
    <definedName name="Z_C0DCEFD6_4378_4196_8A52_BBAE8937CBA3_.wvu.Cols" localSheetId="0" hidden="1">'2023-2025'!#REF!</definedName>
    <definedName name="Z_C0DCEFD6_4378_4196_8A52_BBAE8937CBA3_.wvu.FilterData" localSheetId="0" hidden="1">'2023-2025'!$A$11:$F$92</definedName>
    <definedName name="Z_C0DCEFD6_4378_4196_8A52_BBAE8937CBA3_.wvu.PrintArea" localSheetId="0" hidden="1">'2023-2025'!$A$8:$I$92</definedName>
    <definedName name="Z_C0DCEFD6_4378_4196_8A52_BBAE8937CBA3_.wvu.Rows" localSheetId="0" hidden="1">'2023-2025'!#REF!</definedName>
    <definedName name="Z_D2D64AF3_EF16_419B_92B9_C61E316636B4_.wvu.FilterData" localSheetId="0" hidden="1">'2023-2025'!$A$11:$F$92</definedName>
    <definedName name="Z_D2D64AF3_EF16_419B_92B9_C61E316636B4_.wvu.PrintArea" localSheetId="0" hidden="1">'2023-2025'!$A$8:$F$92</definedName>
    <definedName name="Z_D2D64AF3_EF16_419B_92B9_C61E316636B4_.wvu.PrintTitles" localSheetId="0" hidden="1">'2023-2025'!$12:$13</definedName>
    <definedName name="Z_D2D64AF3_EF16_419B_92B9_C61E316636B4_.wvu.Rows" localSheetId="0" hidden="1">'2023-2025'!#REF!</definedName>
    <definedName name="Z_E73FB2C8_8889_4BC1_B42C_BB4285892FAC_.wvu.Cols" localSheetId="0" hidden="1">'2023-2025'!#REF!</definedName>
    <definedName name="Z_E73FB2C8_8889_4BC1_B42C_BB4285892FAC_.wvu.FilterData" localSheetId="0" hidden="1">'2023-2025'!$A$11:$F$92</definedName>
    <definedName name="Z_E73FB2C8_8889_4BC1_B42C_BB4285892FAC_.wvu.PrintArea" localSheetId="0" hidden="1">'2023-2025'!$A$8:$F$92</definedName>
    <definedName name="Z_E73FB2C8_8889_4BC1_B42C_BB4285892FAC_.wvu.PrintTitles" localSheetId="0" hidden="1">'2023-2025'!$12:$13</definedName>
    <definedName name="_xlnm.Print_Titles" localSheetId="0">'2023-2025'!$12:$13</definedName>
  </definedNames>
  <calcPr calcId="124519"/>
  <customWorkbookViews>
    <customWorkbookView name="Администратор - Личное представление" guid="{C0DCEFD6-4378-4196-8A52-BBAE8937CBA3}" mergeInterval="0" personalView="1" maximized="1" windowWidth="1362" windowHeight="562" activeSheetId="1"/>
    <customWorkbookView name="user - Личное представление" guid="{9AE4E90B-95AD-4E92-80AE-724EF4B3642C}" mergeInterval="0" personalView="1" maximized="1" xWindow="1" yWindow="1" windowWidth="1916" windowHeight="811" activeSheetId="1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1 - Личное представление" guid="{D2D64AF3-EF16-419B-92B9-C61E316636B4}" mergeInterval="0" personalView="1" maximized="1" windowWidth="1276" windowHeight="809" activeSheetId="2"/>
  </customWorkbookViews>
</workbook>
</file>

<file path=xl/calcChain.xml><?xml version="1.0" encoding="utf-8"?>
<calcChain xmlns="http://schemas.openxmlformats.org/spreadsheetml/2006/main">
  <c r="I138" i="1"/>
  <c r="I24"/>
  <c r="I23"/>
  <c r="G21"/>
  <c r="G20" s="1"/>
  <c r="G19" s="1"/>
  <c r="G18" s="1"/>
  <c r="G17" s="1"/>
  <c r="G73"/>
  <c r="G72" s="1"/>
  <c r="H73"/>
  <c r="H72" s="1"/>
  <c r="I74"/>
  <c r="G95"/>
  <c r="G94" s="1"/>
  <c r="G93" s="1"/>
  <c r="H95"/>
  <c r="H94" s="1"/>
  <c r="H93" s="1"/>
  <c r="I97"/>
  <c r="G107"/>
  <c r="G108"/>
  <c r="G29"/>
  <c r="G28" s="1"/>
  <c r="G31"/>
  <c r="G32"/>
  <c r="G36"/>
  <c r="G35" s="1"/>
  <c r="G41"/>
  <c r="G40" s="1"/>
  <c r="G45"/>
  <c r="G44" s="1"/>
  <c r="G51"/>
  <c r="G50" s="1"/>
  <c r="G49" s="1"/>
  <c r="G48" s="1"/>
  <c r="G52"/>
  <c r="G55"/>
  <c r="G54" s="1"/>
  <c r="G53" s="1"/>
  <c r="G58"/>
  <c r="G57" s="1"/>
  <c r="G62"/>
  <c r="G61" s="1"/>
  <c r="G67"/>
  <c r="G66" s="1"/>
  <c r="G65" s="1"/>
  <c r="G64" s="1"/>
  <c r="G76"/>
  <c r="G75" s="1"/>
  <c r="G83"/>
  <c r="G82" s="1"/>
  <c r="G81" s="1"/>
  <c r="G87"/>
  <c r="G86" s="1"/>
  <c r="G85" s="1"/>
  <c r="G100"/>
  <c r="G99" s="1"/>
  <c r="G98" s="1"/>
  <c r="G104"/>
  <c r="G103" s="1"/>
  <c r="G102" s="1"/>
  <c r="G112"/>
  <c r="G111" s="1"/>
  <c r="G115"/>
  <c r="G114" s="1"/>
  <c r="G119"/>
  <c r="G124"/>
  <c r="G123" s="1"/>
  <c r="G117" s="1"/>
  <c r="G131"/>
  <c r="G130" s="1"/>
  <c r="G129" s="1"/>
  <c r="G128" s="1"/>
  <c r="G127" s="1"/>
  <c r="G137"/>
  <c r="G136" s="1"/>
  <c r="G135" s="1"/>
  <c r="G141"/>
  <c r="G140" s="1"/>
  <c r="G139" s="1"/>
  <c r="I121"/>
  <c r="I96"/>
  <c r="I95" s="1"/>
  <c r="I88"/>
  <c r="I34"/>
  <c r="I33"/>
  <c r="K137"/>
  <c r="K136" s="1"/>
  <c r="K135" s="1"/>
  <c r="K134" s="1"/>
  <c r="K133" s="1"/>
  <c r="J137"/>
  <c r="J136" s="1"/>
  <c r="J135" s="1"/>
  <c r="J134" s="1"/>
  <c r="J133" s="1"/>
  <c r="H137"/>
  <c r="H136" s="1"/>
  <c r="H135" s="1"/>
  <c r="H134" s="1"/>
  <c r="H133" s="1"/>
  <c r="K95"/>
  <c r="K94" s="1"/>
  <c r="K93" s="1"/>
  <c r="J95"/>
  <c r="J94" s="1"/>
  <c r="J93" s="1"/>
  <c r="I132"/>
  <c r="I125"/>
  <c r="I122"/>
  <c r="I120"/>
  <c r="I116"/>
  <c r="I110"/>
  <c r="I109"/>
  <c r="I105"/>
  <c r="I89"/>
  <c r="I84"/>
  <c r="I77"/>
  <c r="I68"/>
  <c r="I63"/>
  <c r="I60"/>
  <c r="I59"/>
  <c r="I55"/>
  <c r="I47"/>
  <c r="I46"/>
  <c r="I43"/>
  <c r="I42"/>
  <c r="I38"/>
  <c r="I37"/>
  <c r="I30"/>
  <c r="H141"/>
  <c r="H140" s="1"/>
  <c r="H139" s="1"/>
  <c r="H131"/>
  <c r="H130" s="1"/>
  <c r="H129" s="1"/>
  <c r="H128" s="1"/>
  <c r="H127" s="1"/>
  <c r="H124"/>
  <c r="H123" s="1"/>
  <c r="H119"/>
  <c r="H118" s="1"/>
  <c r="H117" s="1"/>
  <c r="H115"/>
  <c r="H114" s="1"/>
  <c r="H112"/>
  <c r="H111" s="1"/>
  <c r="H108"/>
  <c r="H107" s="1"/>
  <c r="H104"/>
  <c r="H103" s="1"/>
  <c r="H102" s="1"/>
  <c r="H100"/>
  <c r="H99" s="1"/>
  <c r="H98" s="1"/>
  <c r="H87"/>
  <c r="H86" s="1"/>
  <c r="H85" s="1"/>
  <c r="H83"/>
  <c r="H82" s="1"/>
  <c r="H81" s="1"/>
  <c r="H76"/>
  <c r="H75" s="1"/>
  <c r="H67"/>
  <c r="H66" s="1"/>
  <c r="H65" s="1"/>
  <c r="H64" s="1"/>
  <c r="H62"/>
  <c r="H61" s="1"/>
  <c r="H58"/>
  <c r="H57" s="1"/>
  <c r="H54"/>
  <c r="H53" s="1"/>
  <c r="H50"/>
  <c r="H49" s="1"/>
  <c r="H45"/>
  <c r="H44" s="1"/>
  <c r="H41"/>
  <c r="H40" s="1"/>
  <c r="H36"/>
  <c r="H35" s="1"/>
  <c r="H32"/>
  <c r="H31" s="1"/>
  <c r="H29"/>
  <c r="H28" s="1"/>
  <c r="H21"/>
  <c r="H20" s="1"/>
  <c r="H19" s="1"/>
  <c r="H18" s="1"/>
  <c r="H17" s="1"/>
  <c r="I52"/>
  <c r="I51"/>
  <c r="G71" l="1"/>
  <c r="G56"/>
  <c r="G39"/>
  <c r="H126"/>
  <c r="H71"/>
  <c r="I73"/>
  <c r="I72"/>
  <c r="G70"/>
  <c r="G69" s="1"/>
  <c r="G27"/>
  <c r="G26" s="1"/>
  <c r="G25" s="1"/>
  <c r="G16" s="1"/>
  <c r="I22"/>
  <c r="H106"/>
  <c r="H92" s="1"/>
  <c r="H70"/>
  <c r="H69" s="1"/>
  <c r="I94"/>
  <c r="I93" s="1"/>
  <c r="I137"/>
  <c r="G106"/>
  <c r="G92" s="1"/>
  <c r="G91" s="1"/>
  <c r="G90" s="1"/>
  <c r="G80"/>
  <c r="G79" s="1"/>
  <c r="G78" s="1"/>
  <c r="G134"/>
  <c r="I135"/>
  <c r="I136"/>
  <c r="I101"/>
  <c r="I113"/>
  <c r="H56"/>
  <c r="H48"/>
  <c r="H39"/>
  <c r="H27"/>
  <c r="H80"/>
  <c r="H79" s="1"/>
  <c r="H78" s="1"/>
  <c r="G133" l="1"/>
  <c r="I134"/>
  <c r="H91"/>
  <c r="H90" s="1"/>
  <c r="H26"/>
  <c r="H25" s="1"/>
  <c r="H16" s="1"/>
  <c r="I133" l="1"/>
  <c r="G126"/>
  <c r="H15"/>
  <c r="H14" s="1"/>
  <c r="I126" l="1"/>
  <c r="G15"/>
  <c r="G14" s="1"/>
  <c r="K45"/>
  <c r="J45"/>
  <c r="I45"/>
  <c r="K115"/>
  <c r="K114" s="1"/>
  <c r="J115"/>
  <c r="J114" s="1"/>
  <c r="I115"/>
  <c r="I114" s="1"/>
  <c r="J29" l="1"/>
  <c r="K29"/>
  <c r="I29"/>
  <c r="J108"/>
  <c r="J107" s="1"/>
  <c r="K108"/>
  <c r="K107" s="1"/>
  <c r="I108"/>
  <c r="I107" s="1"/>
  <c r="K100" l="1"/>
  <c r="K99" s="1"/>
  <c r="K98" s="1"/>
  <c r="J100"/>
  <c r="J99" s="1"/>
  <c r="J98" s="1"/>
  <c r="I100"/>
  <c r="I99" s="1"/>
  <c r="I98" s="1"/>
  <c r="J83"/>
  <c r="J82" s="1"/>
  <c r="J81" s="1"/>
  <c r="K83"/>
  <c r="K82" s="1"/>
  <c r="K81" s="1"/>
  <c r="I83"/>
  <c r="I82" s="1"/>
  <c r="I81" s="1"/>
  <c r="K55"/>
  <c r="J55"/>
  <c r="K52"/>
  <c r="J52"/>
  <c r="K51"/>
  <c r="J51"/>
  <c r="J36"/>
  <c r="K36"/>
  <c r="I36"/>
  <c r="K67" l="1"/>
  <c r="K66" s="1"/>
  <c r="K65" s="1"/>
  <c r="K64" s="1"/>
  <c r="J67"/>
  <c r="J66" s="1"/>
  <c r="J65" s="1"/>
  <c r="J64" s="1"/>
  <c r="I67"/>
  <c r="I66" s="1"/>
  <c r="I65" s="1"/>
  <c r="I64" s="1"/>
  <c r="I119" l="1"/>
  <c r="I118" s="1"/>
  <c r="J87"/>
  <c r="J86" s="1"/>
  <c r="J85" s="1"/>
  <c r="J80" s="1"/>
  <c r="K87"/>
  <c r="K86" s="1"/>
  <c r="K85" s="1"/>
  <c r="K80" s="1"/>
  <c r="K62"/>
  <c r="K61" s="1"/>
  <c r="J62"/>
  <c r="J61" s="1"/>
  <c r="I62"/>
  <c r="I61" s="1"/>
  <c r="K32" l="1"/>
  <c r="J32"/>
  <c r="I32"/>
  <c r="K119"/>
  <c r="K118" s="1"/>
  <c r="J119"/>
  <c r="J118" s="1"/>
  <c r="I87"/>
  <c r="J124"/>
  <c r="J123" s="1"/>
  <c r="K124"/>
  <c r="K123" s="1"/>
  <c r="I124"/>
  <c r="I123" s="1"/>
  <c r="I117" s="1"/>
  <c r="J117" l="1"/>
  <c r="K117"/>
  <c r="J104"/>
  <c r="K104"/>
  <c r="I104"/>
  <c r="J58"/>
  <c r="J57" s="1"/>
  <c r="J56" s="1"/>
  <c r="K58"/>
  <c r="K57" s="1"/>
  <c r="K56" s="1"/>
  <c r="I58"/>
  <c r="I57" s="1"/>
  <c r="I56" s="1"/>
  <c r="J44" l="1"/>
  <c r="K44"/>
  <c r="I44"/>
  <c r="J103" l="1"/>
  <c r="J102" s="1"/>
  <c r="K103"/>
  <c r="K102" s="1"/>
  <c r="I103"/>
  <c r="I102" s="1"/>
  <c r="J112" l="1"/>
  <c r="J111" s="1"/>
  <c r="K112"/>
  <c r="K111" s="1"/>
  <c r="I112"/>
  <c r="I111" s="1"/>
  <c r="J92" l="1"/>
  <c r="J91" s="1"/>
  <c r="J90" s="1"/>
  <c r="J106"/>
  <c r="K92"/>
  <c r="K106"/>
  <c r="I106"/>
  <c r="I92" s="1"/>
  <c r="K141"/>
  <c r="K140" s="1"/>
  <c r="K139" s="1"/>
  <c r="K131"/>
  <c r="K130" s="1"/>
  <c r="K129" s="1"/>
  <c r="K76"/>
  <c r="K75" s="1"/>
  <c r="K71" s="1"/>
  <c r="K54"/>
  <c r="K53" s="1"/>
  <c r="K50"/>
  <c r="K49" s="1"/>
  <c r="K41"/>
  <c r="K40" s="1"/>
  <c r="K39" s="1"/>
  <c r="K35"/>
  <c r="K31"/>
  <c r="K28"/>
  <c r="K21"/>
  <c r="K20" s="1"/>
  <c r="K19" s="1"/>
  <c r="J141"/>
  <c r="J140" s="1"/>
  <c r="J139" s="1"/>
  <c r="J131"/>
  <c r="J130" s="1"/>
  <c r="J129" s="1"/>
  <c r="J76"/>
  <c r="J75" s="1"/>
  <c r="J71" s="1"/>
  <c r="J54"/>
  <c r="J53" s="1"/>
  <c r="J50"/>
  <c r="J49" s="1"/>
  <c r="J41"/>
  <c r="J40" s="1"/>
  <c r="J39" s="1"/>
  <c r="J35"/>
  <c r="J31"/>
  <c r="J28"/>
  <c r="J21"/>
  <c r="J20" s="1"/>
  <c r="J19" s="1"/>
  <c r="I141"/>
  <c r="I140" s="1"/>
  <c r="I139" s="1"/>
  <c r="I131"/>
  <c r="I130" s="1"/>
  <c r="I129" s="1"/>
  <c r="I86"/>
  <c r="I85" s="1"/>
  <c r="I80" s="1"/>
  <c r="I76"/>
  <c r="I75" s="1"/>
  <c r="I71" s="1"/>
  <c r="I54"/>
  <c r="I53" s="1"/>
  <c r="I50"/>
  <c r="I49" s="1"/>
  <c r="I41"/>
  <c r="I40" s="1"/>
  <c r="I39" s="1"/>
  <c r="I35"/>
  <c r="I31"/>
  <c r="I28"/>
  <c r="I21"/>
  <c r="I20" s="1"/>
  <c r="I19" s="1"/>
  <c r="I18" s="1"/>
  <c r="K91" l="1"/>
  <c r="K90" s="1"/>
  <c r="J18"/>
  <c r="J17" s="1"/>
  <c r="K18"/>
  <c r="K17" s="1"/>
  <c r="I79"/>
  <c r="I78" s="1"/>
  <c r="I27"/>
  <c r="K128"/>
  <c r="K127" s="1"/>
  <c r="K126" s="1"/>
  <c r="J128"/>
  <c r="J127" s="1"/>
  <c r="J126" s="1"/>
  <c r="I128"/>
  <c r="I127" s="1"/>
  <c r="K79"/>
  <c r="K78" s="1"/>
  <c r="J79"/>
  <c r="J78" s="1"/>
  <c r="K48"/>
  <c r="J48"/>
  <c r="J27"/>
  <c r="K27"/>
  <c r="K70"/>
  <c r="K69" s="1"/>
  <c r="I17"/>
  <c r="J70"/>
  <c r="J69" s="1"/>
  <c r="I70"/>
  <c r="I69" s="1"/>
  <c r="I48"/>
  <c r="J26" l="1"/>
  <c r="J25" s="1"/>
  <c r="J16" s="1"/>
  <c r="K26"/>
  <c r="K25" s="1"/>
  <c r="K16" s="1"/>
  <c r="I26"/>
  <c r="I25" s="1"/>
  <c r="I16" s="1"/>
  <c r="I91"/>
  <c r="I90" s="1"/>
  <c r="I15" l="1"/>
  <c r="I14" s="1"/>
  <c r="K15"/>
  <c r="K14" s="1"/>
  <c r="J15"/>
  <c r="J14" s="1"/>
</calcChain>
</file>

<file path=xl/sharedStrings.xml><?xml version="1.0" encoding="utf-8"?>
<sst xmlns="http://schemas.openxmlformats.org/spreadsheetml/2006/main" count="736" uniqueCount="130">
  <si>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</si>
  <si>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</si>
  <si>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</si>
  <si>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</si>
  <si>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</si>
  <si>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</si>
  <si>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</si>
  <si>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</si>
  <si>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</si>
  <si>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</si>
  <si>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</si>
  <si>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</si>
  <si>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</si>
  <si>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</si>
  <si>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</si>
  <si>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10</t>
  </si>
  <si>
    <t>00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</si>
  <si>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</si>
  <si>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</si>
  <si>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</si>
  <si>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</si>
  <si>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244</t>
  </si>
  <si>
    <t>312</t>
  </si>
  <si>
    <t>СУММА (тыс.рублей)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</si>
  <si>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</si>
  <si>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</si>
  <si>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</si>
  <si>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</si>
  <si>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</si>
  <si>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</si>
  <si>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</si>
  <si>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</si>
  <si>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</si>
  <si>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</si>
  <si>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</si>
  <si>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</si>
  <si>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</si>
  <si>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</si>
  <si>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</si>
  <si>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</si>
  <si>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</si>
  <si>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</si>
  <si>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</si>
  <si>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</si>
  <si>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</si>
  <si>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 xml:space="preserve">Руководство и управление в сфере установленных функций органов местного самоуправления 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</si>
  <si>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</si>
  <si>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</si>
  <si>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</si>
  <si>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</si>
  <si>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Администрация сельского поселения "Чикшино"</t>
  </si>
  <si>
    <t>926</t>
  </si>
  <si>
    <t>ОБЩЕГОСУДАРСТВЕННЫЕ ВОПРОСЫ</t>
  </si>
  <si>
    <t>853</t>
  </si>
  <si>
    <t>99 0 00 00000</t>
  </si>
  <si>
    <t>99 0 00 02010</t>
  </si>
  <si>
    <t>99 0 00 02040</t>
  </si>
  <si>
    <t>99 0 00 02110</t>
  </si>
  <si>
    <t>99 0 00  02110</t>
  </si>
  <si>
    <t>99 0 00 73150</t>
  </si>
  <si>
    <t>99 0 00 51180</t>
  </si>
  <si>
    <t>Уплата налога на имущество организаций и земельного налога</t>
  </si>
  <si>
    <t>851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</si>
  <si>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</si>
  <si>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</si>
  <si>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852</t>
  </si>
  <si>
    <t>УСЛОВНО УТВЕРЖДАЕМЫЕ (УТВЕРЖДЕННЫЕ) РАСХОДЫ</t>
  </si>
  <si>
    <t>99</t>
  </si>
  <si>
    <t>Условно утверждаемые (утвержденные) расходы</t>
  </si>
  <si>
    <t xml:space="preserve">926 </t>
  </si>
  <si>
    <t>99 0 00 99990</t>
  </si>
  <si>
    <t>Фонд оплаты труда государственных (муниципальных) органов</t>
  </si>
  <si>
    <t>111</t>
  </si>
  <si>
    <t>119</t>
  </si>
  <si>
    <t>Фонд оплаты труда учреждений</t>
  </si>
  <si>
    <t>Уплата иных платежей</t>
  </si>
  <si>
    <t>110</t>
  </si>
  <si>
    <t>Расходы на выплаты персоналу казенных учреждений</t>
  </si>
  <si>
    <t xml:space="preserve">Прочая закупка товаров, работ и услуг </t>
  </si>
  <si>
    <t xml:space="preserve">  к  решению Совета сельского поселения "Чикшино" 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</si>
  <si>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</si>
  <si>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99 0 00 91050</t>
  </si>
  <si>
    <t>Закупка товаров, работ и услуг для обеспечения государственных (муниципальных) нужд</t>
  </si>
  <si>
    <t>99 0 00 91040</t>
  </si>
  <si>
    <t>2023 год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</si>
  <si>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</si>
  <si>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Закупка энергетических ресурсов</t>
  </si>
  <si>
    <t>247</t>
  </si>
  <si>
    <t>Закупка товаров, работ и услуг для  обеспечения государственных (муниципальных) нужд</t>
  </si>
  <si>
    <t>Уплата прочих налогов, сборов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</si>
  <si>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</si>
  <si>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</si>
  <si>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</si>
  <si>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112</t>
  </si>
  <si>
    <t>Иные выплаты персоналу учреждений, за исключением фонда оплаты труда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</si>
  <si>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</si>
  <si>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</si>
  <si>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>Приложение 3</t>
  </si>
  <si>
    <t>2024 год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</si>
  <si>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</si>
  <si>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06</t>
  </si>
  <si>
    <t>Осуществление переданных  органами местного самоуправления части отдельных полномочий по решению вопросов местного значения  по исполнению бюджета поселения, осуществлению контроля за его исполнением</t>
  </si>
  <si>
    <t>99 0 00 03010</t>
  </si>
  <si>
    <t xml:space="preserve">Межбюджетные трансферты
</t>
  </si>
  <si>
    <t>500</t>
  </si>
  <si>
    <t xml:space="preserve">Иные межбюджетные трансферты
</t>
  </si>
  <si>
    <t>540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</si>
  <si>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</si>
  <si>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</si>
  <si>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2025 год</t>
  </si>
  <si>
    <t>Ведомственная структура расходов бюджета  муниципального образования сельского поселения "Чикшино" на 2023 год и плановый период 2024 и 2025 годов</t>
  </si>
  <si>
    <t>99 0 00 15320</t>
  </si>
  <si>
    <t>Мероприятия по обеспечению надлежащего состояния источников противопожарного водоснабжения на территории поселений</t>
  </si>
  <si>
    <t>99 0 00 25540</t>
  </si>
  <si>
    <t>Прочие мероприятия по благоустройству поселений</t>
  </si>
  <si>
    <t>изменения</t>
  </si>
  <si>
    <t>99 0 00 25510</t>
  </si>
  <si>
    <t>Уличное освещение</t>
  </si>
  <si>
    <t>от 23 декабря 2022 года № 4-12/39</t>
  </si>
  <si>
    <t>99 0 00 63130</t>
  </si>
  <si>
    <t>323</t>
  </si>
  <si>
    <t>320</t>
  </si>
  <si>
    <t>Социальное обеспечение населения</t>
  </si>
  <si>
    <t>Социальная поддержка населения</t>
  </si>
  <si>
    <t>Социальное обеспечение   иные выплаты населению</t>
  </si>
  <si>
    <t>Социальные выплаты гражданам, кром е публичных нормативных социальных выплат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</si>
  <si>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</si>
  <si>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</si>
  <si>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Приложение 2</t>
  </si>
  <si>
    <t>от 22 декабря 2023 года № 4-17/64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</si>
</sst>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"/>
    <numFmt numFmtId="165" formatCode="#,##0.0"/>
  </numFmts>
  <fonts count="15">
    <font>
      <sz val="10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</font>
    <font>
      <sz val="10"/>
      <color rgb="FFFF0000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BEEF3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0" fillId="0" borderId="0"/>
    <xf numFmtId="4" fontId="13" fillId="0" borderId="3">
      <alignment horizontal="right" vertical="top" shrinkToFit="1"/>
    </xf>
    <xf numFmtId="4" fontId="13" fillId="0" borderId="3">
      <alignment horizontal="right" vertical="top" shrinkToFit="1"/>
    </xf>
  </cellStyleXfs>
  <cellXfs count="106">
    <xf numFmtId="0" fontId="0" fillId="0" borderId="0" xfId="0"/>
    <xf numFmtId="49" fontId="7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right" vertical="center"/>
    </xf>
    <xf numFmtId="165" fontId="6" fillId="3" borderId="1" xfId="0" applyNumberFormat="1" applyFont="1" applyFill="1" applyBorder="1" applyAlignment="1">
      <alignment horizontal="right" vertical="center"/>
    </xf>
    <xf numFmtId="165" fontId="6" fillId="6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vertical="center"/>
    </xf>
    <xf numFmtId="165" fontId="8" fillId="0" borderId="1" xfId="0" applyNumberFormat="1" applyFont="1" applyBorder="1" applyAlignment="1">
      <alignment horizontal="right" vertical="center"/>
    </xf>
    <xf numFmtId="165" fontId="0" fillId="0" borderId="0" xfId="0" applyNumberFormat="1" applyAlignment="1">
      <alignment vertical="center"/>
    </xf>
    <xf numFmtId="49" fontId="8" fillId="5" borderId="1" xfId="0" applyNumberFormat="1" applyFont="1" applyFill="1" applyBorder="1" applyAlignment="1">
      <alignment horizontal="left" vertical="center" wrapText="1"/>
    </xf>
    <xf numFmtId="165" fontId="8" fillId="5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right" vertical="center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165" fontId="6" fillId="7" borderId="1" xfId="0" applyNumberFormat="1" applyFont="1" applyFill="1" applyBorder="1" applyAlignment="1">
      <alignment horizontal="right" vertical="center"/>
    </xf>
    <xf numFmtId="0" fontId="7" fillId="3" borderId="1" xfId="0" applyNumberFormat="1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6" borderId="1" xfId="0" applyNumberFormat="1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vertical="center" wrapText="1"/>
    </xf>
    <xf numFmtId="0" fontId="6" fillId="6" borderId="1" xfId="0" applyNumberFormat="1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justify" vertical="center" wrapText="1"/>
    </xf>
    <xf numFmtId="165" fontId="8" fillId="3" borderId="1" xfId="0" applyNumberFormat="1" applyFont="1" applyFill="1" applyBorder="1" applyAlignment="1">
      <alignment horizontal="right" vertical="center"/>
    </xf>
    <xf numFmtId="0" fontId="9" fillId="6" borderId="1" xfId="0" applyNumberFormat="1" applyFont="1" applyFill="1" applyBorder="1" applyAlignment="1">
      <alignment horizontal="justify" vertical="center" wrapText="1"/>
    </xf>
    <xf numFmtId="165" fontId="6" fillId="6" borderId="2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justify" vertical="top" wrapText="1"/>
    </xf>
    <xf numFmtId="0" fontId="6" fillId="3" borderId="1" xfId="0" applyNumberFormat="1" applyFont="1" applyFill="1" applyBorder="1" applyAlignment="1" applyProtection="1">
      <alignment horizontal="left" vertical="top" wrapText="1"/>
    </xf>
    <xf numFmtId="49" fontId="7" fillId="6" borderId="1" xfId="0" applyNumberFormat="1" applyFont="1" applyFill="1" applyBorder="1" applyAlignment="1">
      <alignment horizontal="justify" vertical="top" wrapText="1"/>
    </xf>
    <xf numFmtId="0" fontId="6" fillId="0" borderId="0" xfId="0" applyFont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center" wrapText="1"/>
    </xf>
    <xf numFmtId="165" fontId="12" fillId="3" borderId="0" xfId="0" applyNumberFormat="1" applyFont="1" applyFill="1" applyAlignment="1">
      <alignment vertical="center"/>
    </xf>
    <xf numFmtId="0" fontId="0" fillId="3" borderId="0" xfId="0" applyFill="1" applyAlignment="1">
      <alignment vertical="center"/>
    </xf>
    <xf numFmtId="165" fontId="0" fillId="3" borderId="0" xfId="0" applyNumberFormat="1" applyFill="1" applyAlignment="1">
      <alignment vertical="center"/>
    </xf>
    <xf numFmtId="165" fontId="0" fillId="3" borderId="0" xfId="0" applyNumberFormat="1" applyFont="1" applyFill="1" applyAlignment="1">
      <alignment vertical="center"/>
    </xf>
    <xf numFmtId="0" fontId="0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3" fillId="3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vertical="top" wrapText="1"/>
    </xf>
    <xf numFmtId="49" fontId="14" fillId="7" borderId="1" xfId="0" applyNumberFormat="1" applyFont="1" applyFill="1" applyBorder="1" applyAlignment="1">
      <alignment horizontal="justify" vertical="top" wrapText="1"/>
    </xf>
    <xf numFmtId="0" fontId="6" fillId="0" borderId="0" xfId="0" applyFont="1" applyAlignment="1">
      <alignment horizontal="right" vertical="center" wrapText="1"/>
    </xf>
    <xf numFmtId="165" fontId="8" fillId="0" borderId="6" xfId="0" applyNumberFormat="1" applyFont="1" applyBorder="1" applyAlignment="1">
      <alignment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165" fontId="6" fillId="3" borderId="2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justify" vertical="top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</cellXfs>
  <cellStyles count="4">
    <cellStyle name="ex74" xfId="2"/>
    <cellStyle name="ex78" xfId="3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DBEEF3"/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45"/>
  <sheetViews>
    <sheetView showGridLines="0" tabSelected="1" showRuler="0" view="pageBreakPreview" zoomScaleSheetLayoutView="100" workbookViewId="0">
      <pane ySplit="12" topLeftCell="A13" activePane="bottomLeft" state="frozenSplit"/>
      <selection pane="bottomLeft" activeCell="P20" sqref="P20"/>
    </sheetView>
  </sheetViews>
  <sheetFormatPr defaultRowHeight="12.75"/>
  <cols>
    <col min="1" max="1" width="52.5703125" style="33" customWidth="1"/>
    <col min="2" max="2" width="6.85546875" style="33" customWidth="1"/>
    <col min="3" max="3" width="6.140625" style="33" customWidth="1"/>
    <col min="4" max="4" width="7.5703125" style="33" customWidth="1"/>
    <col min="5" max="5" width="14.28515625" style="33" customWidth="1"/>
    <col min="6" max="6" width="6.28515625" style="33" customWidth="1"/>
    <col min="7" max="7" width="10.140625" style="33" customWidth="1"/>
    <col min="8" max="9" width="10" style="33" customWidth="1"/>
    <col min="10" max="10" width="11.28515625" style="33" customWidth="1"/>
    <col min="11" max="11" width="11.42578125" style="33" customWidth="1"/>
    <col min="12" max="16384" width="9.140625" style="33"/>
  </cols>
  <sheetData>
    <row r="1" spans="1:33" ht="7.5" customHeight="1"/>
    <row r="2" spans="1:33" ht="1.5" customHeight="1">
      <c r="A2" s="32"/>
      <c r="B2" s="32"/>
      <c r="C2" s="32"/>
      <c r="D2" s="32"/>
      <c r="E2" s="30"/>
      <c r="F2" s="96"/>
      <c r="G2" s="96"/>
      <c r="H2" s="96"/>
      <c r="I2" s="96"/>
      <c r="J2" s="96"/>
      <c r="K2" s="96"/>
    </row>
    <row r="3" spans="1:33" ht="15" customHeight="1">
      <c r="A3" s="32"/>
      <c r="B3" s="32"/>
      <c r="C3" s="32"/>
      <c r="D3" s="32"/>
      <c r="E3" s="83"/>
      <c r="F3" s="83"/>
      <c r="G3" s="83"/>
      <c r="H3" s="83"/>
      <c r="I3" s="83"/>
      <c r="J3" s="94" t="s">
        <v>128</v>
      </c>
      <c r="K3" s="94"/>
    </row>
    <row r="4" spans="1:33" ht="15">
      <c r="A4" s="32"/>
      <c r="B4" s="32"/>
      <c r="C4" s="95" t="s">
        <v>79</v>
      </c>
      <c r="D4" s="95"/>
      <c r="E4" s="95"/>
      <c r="F4" s="95"/>
      <c r="G4" s="95"/>
      <c r="H4" s="95"/>
      <c r="I4" s="95"/>
      <c r="J4" s="95"/>
      <c r="K4" s="95"/>
    </row>
    <row r="5" spans="1:33" ht="15">
      <c r="A5" s="32"/>
      <c r="B5" s="32"/>
      <c r="C5" s="95" t="s">
        <v>129</v>
      </c>
      <c r="D5" s="95"/>
      <c r="E5" s="95"/>
      <c r="F5" s="95"/>
      <c r="G5" s="95"/>
      <c r="H5" s="95"/>
      <c r="I5" s="95"/>
      <c r="J5" s="95"/>
      <c r="K5" s="95"/>
    </row>
    <row r="6" spans="1:33" ht="17.25" customHeight="1">
      <c r="A6" s="32"/>
      <c r="B6" s="32"/>
      <c r="C6" s="32"/>
      <c r="D6" s="32"/>
      <c r="E6" s="30"/>
      <c r="F6" s="30"/>
      <c r="G6" s="83"/>
      <c r="H6" s="83"/>
      <c r="I6" s="30"/>
      <c r="J6" s="94" t="s">
        <v>97</v>
      </c>
      <c r="K6" s="94"/>
    </row>
    <row r="7" spans="1:33" ht="18.75" customHeight="1">
      <c r="A7" s="32"/>
      <c r="B7" s="32"/>
      <c r="C7" s="94" t="s">
        <v>79</v>
      </c>
      <c r="D7" s="94"/>
      <c r="E7" s="94"/>
      <c r="F7" s="94"/>
      <c r="G7" s="94"/>
      <c r="H7" s="94"/>
      <c r="I7" s="94"/>
      <c r="J7" s="94"/>
      <c r="K7" s="94"/>
    </row>
    <row r="8" spans="1:33" ht="13.5" customHeight="1">
      <c r="A8" s="89"/>
      <c r="B8" s="89"/>
      <c r="C8" s="95" t="s">
        <v>118</v>
      </c>
      <c r="D8" s="95"/>
      <c r="E8" s="95"/>
      <c r="F8" s="95"/>
      <c r="G8" s="95"/>
      <c r="H8" s="95"/>
      <c r="I8" s="95"/>
      <c r="J8" s="95"/>
      <c r="K8" s="95"/>
    </row>
    <row r="9" spans="1:33" ht="13.5" customHeight="1">
      <c r="A9" s="34"/>
      <c r="B9" s="34"/>
      <c r="C9" s="34"/>
      <c r="D9" s="34"/>
      <c r="E9" s="34"/>
      <c r="F9" s="34"/>
      <c r="G9" s="34"/>
      <c r="H9" s="34"/>
      <c r="I9" s="35"/>
      <c r="J9" s="35"/>
      <c r="K9" s="35"/>
    </row>
    <row r="10" spans="1:33" ht="48.75" customHeight="1">
      <c r="A10" s="97" t="s">
        <v>110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</row>
    <row r="11" spans="1:33">
      <c r="A11" s="36"/>
      <c r="B11" s="36"/>
      <c r="C11" s="36"/>
      <c r="D11" s="36"/>
      <c r="E11" s="36"/>
      <c r="F11" s="36"/>
      <c r="G11" s="36"/>
      <c r="H11" s="36"/>
      <c r="L11" s="38"/>
      <c r="M11" s="38"/>
      <c r="N11" s="38"/>
    </row>
    <row r="12" spans="1:33" ht="50.25" customHeight="1">
      <c r="A12" s="98" t="s">
        <v>0</v>
      </c>
      <c r="B12" s="99" t="s">
        <v>1</v>
      </c>
      <c r="C12" s="98" t="s">
        <v>2</v>
      </c>
      <c r="D12" s="98"/>
      <c r="E12" s="99" t="s">
        <v>5</v>
      </c>
      <c r="F12" s="98" t="s">
        <v>6</v>
      </c>
      <c r="G12" s="102" t="s">
        <v>23</v>
      </c>
      <c r="H12" s="103"/>
      <c r="I12" s="103"/>
      <c r="J12" s="104"/>
      <c r="K12" s="105"/>
    </row>
    <row r="13" spans="1:33" ht="28.5" customHeight="1">
      <c r="A13" s="98"/>
      <c r="B13" s="100"/>
      <c r="C13" s="31" t="s">
        <v>3</v>
      </c>
      <c r="D13" s="31" t="s">
        <v>4</v>
      </c>
      <c r="E13" s="100"/>
      <c r="F13" s="101"/>
      <c r="G13" s="87">
        <v>2023</v>
      </c>
      <c r="H13" s="87" t="s">
        <v>115</v>
      </c>
      <c r="I13" s="84" t="s">
        <v>84</v>
      </c>
      <c r="J13" s="85" t="s">
        <v>98</v>
      </c>
      <c r="K13" s="73" t="s">
        <v>109</v>
      </c>
      <c r="L13" s="74"/>
      <c r="M13" s="74"/>
      <c r="N13" s="74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</row>
    <row r="14" spans="1:33" ht="22.5" customHeight="1">
      <c r="A14" s="31" t="s">
        <v>13</v>
      </c>
      <c r="B14" s="31"/>
      <c r="C14" s="31"/>
      <c r="D14" s="31"/>
      <c r="E14" s="31"/>
      <c r="F14" s="31"/>
      <c r="G14" s="86">
        <f t="shared" ref="G14:K14" si="0">G15</f>
        <v>10216.499999999998</v>
      </c>
      <c r="H14" s="86">
        <f t="shared" si="0"/>
        <v>60</v>
      </c>
      <c r="I14" s="86">
        <f t="shared" si="0"/>
        <v>10226.5</v>
      </c>
      <c r="J14" s="37">
        <f t="shared" si="0"/>
        <v>8464.6</v>
      </c>
      <c r="K14" s="37">
        <f t="shared" si="0"/>
        <v>8621.7000000000007</v>
      </c>
      <c r="L14" s="76"/>
      <c r="M14" s="76"/>
      <c r="N14" s="76"/>
      <c r="O14" s="75"/>
      <c r="P14" s="75"/>
      <c r="Q14" s="75"/>
      <c r="R14" s="76"/>
      <c r="S14" s="76"/>
      <c r="T14" s="76"/>
      <c r="U14" s="75"/>
      <c r="V14" s="75"/>
      <c r="W14" s="75"/>
      <c r="X14" s="76"/>
      <c r="Y14" s="76"/>
      <c r="Z14" s="76"/>
      <c r="AA14" s="75"/>
      <c r="AB14" s="75"/>
      <c r="AC14" s="75"/>
      <c r="AD14" s="75"/>
      <c r="AE14" s="75"/>
      <c r="AF14" s="75"/>
      <c r="AG14" s="75"/>
    </row>
    <row r="15" spans="1:33" s="41" customFormat="1" ht="14.25">
      <c r="A15" s="39" t="s">
        <v>50</v>
      </c>
      <c r="B15" s="12" t="s">
        <v>51</v>
      </c>
      <c r="C15" s="12" t="s">
        <v>7</v>
      </c>
      <c r="D15" s="12" t="s">
        <v>7</v>
      </c>
      <c r="E15" s="12" t="s">
        <v>7</v>
      </c>
      <c r="F15" s="12" t="s">
        <v>7</v>
      </c>
      <c r="G15" s="40">
        <f>G16+G78+G90+G126+G139+G133</f>
        <v>10216.499999999998</v>
      </c>
      <c r="H15" s="40">
        <f>H16+H78+H90+H126+H139</f>
        <v>60</v>
      </c>
      <c r="I15" s="40">
        <f>I16+I78+I90+I126+I139</f>
        <v>10226.5</v>
      </c>
      <c r="J15" s="40">
        <f>J16+J78+J90+J126+J139</f>
        <v>8464.6</v>
      </c>
      <c r="K15" s="40">
        <f>K16+K78+K90+K126+K139</f>
        <v>8621.7000000000007</v>
      </c>
      <c r="L15" s="77"/>
      <c r="M15" s="77"/>
      <c r="N15" s="77"/>
      <c r="O15" s="78"/>
      <c r="P15" s="78"/>
      <c r="Q15" s="78"/>
      <c r="R15" s="77"/>
      <c r="S15" s="77"/>
      <c r="T15" s="77"/>
      <c r="U15" s="79"/>
      <c r="V15" s="79"/>
      <c r="W15" s="79"/>
      <c r="X15" s="76"/>
      <c r="Y15" s="76"/>
      <c r="Z15" s="76"/>
      <c r="AA15" s="79"/>
      <c r="AB15" s="79"/>
      <c r="AC15" s="79"/>
      <c r="AD15" s="79"/>
      <c r="AE15" s="79"/>
      <c r="AF15" s="79"/>
      <c r="AG15" s="79"/>
    </row>
    <row r="16" spans="1:33" ht="14.25">
      <c r="A16" s="42" t="s">
        <v>52</v>
      </c>
      <c r="B16" s="13" t="s">
        <v>51</v>
      </c>
      <c r="C16" s="13" t="s">
        <v>8</v>
      </c>
      <c r="D16" s="13" t="s">
        <v>16</v>
      </c>
      <c r="E16" s="13" t="s">
        <v>7</v>
      </c>
      <c r="F16" s="13" t="s">
        <v>7</v>
      </c>
      <c r="G16" s="43">
        <f>G17+G25+G69+G64</f>
        <v>7021.4999999999991</v>
      </c>
      <c r="H16" s="43">
        <f>H17+H25+H69+H64</f>
        <v>72</v>
      </c>
      <c r="I16" s="43">
        <f>I17+I25+I69+I64</f>
        <v>7093.5</v>
      </c>
      <c r="J16" s="43">
        <f>J17+J25+J69+J64</f>
        <v>6577.8</v>
      </c>
      <c r="K16" s="43">
        <f>K17+K25+K69+K64</f>
        <v>6589.0000000000009</v>
      </c>
      <c r="L16" s="75"/>
      <c r="M16" s="75"/>
      <c r="N16" s="75"/>
      <c r="O16" s="75"/>
      <c r="P16" s="75"/>
      <c r="Q16" s="75"/>
      <c r="R16" s="76"/>
      <c r="S16" s="76"/>
      <c r="T16" s="76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</row>
    <row r="17" spans="1:33" ht="30.75" customHeight="1">
      <c r="A17" s="44" t="s">
        <v>49</v>
      </c>
      <c r="B17" s="14" t="s">
        <v>51</v>
      </c>
      <c r="C17" s="14" t="s">
        <v>8</v>
      </c>
      <c r="D17" s="14" t="s">
        <v>12</v>
      </c>
      <c r="E17" s="14"/>
      <c r="F17" s="14"/>
      <c r="G17" s="45">
        <f t="shared" ref="G17:K20" si="1">G18</f>
        <v>740.9</v>
      </c>
      <c r="H17" s="45">
        <f t="shared" si="1"/>
        <v>5.8000000000000016</v>
      </c>
      <c r="I17" s="45">
        <f t="shared" si="1"/>
        <v>746.7</v>
      </c>
      <c r="J17" s="45">
        <f t="shared" si="1"/>
        <v>885.1</v>
      </c>
      <c r="K17" s="45">
        <f t="shared" si="1"/>
        <v>885.1</v>
      </c>
      <c r="L17" s="76"/>
      <c r="M17" s="76"/>
      <c r="N17" s="76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</row>
    <row r="18" spans="1:33" ht="15">
      <c r="A18" s="46" t="s">
        <v>24</v>
      </c>
      <c r="B18" s="8" t="s">
        <v>51</v>
      </c>
      <c r="C18" s="15">
        <v>1</v>
      </c>
      <c r="D18" s="15">
        <v>2</v>
      </c>
      <c r="E18" s="5" t="s">
        <v>54</v>
      </c>
      <c r="F18" s="8" t="s">
        <v>7</v>
      </c>
      <c r="G18" s="47">
        <f t="shared" ref="G18:I19" si="2">G19</f>
        <v>740.9</v>
      </c>
      <c r="H18" s="47">
        <f t="shared" si="2"/>
        <v>5.8000000000000016</v>
      </c>
      <c r="I18" s="47">
        <f t="shared" si="2"/>
        <v>746.7</v>
      </c>
      <c r="J18" s="47">
        <f t="shared" si="1"/>
        <v>885.1</v>
      </c>
      <c r="K18" s="47">
        <f t="shared" si="1"/>
        <v>885.1</v>
      </c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</row>
    <row r="19" spans="1:33" ht="15">
      <c r="A19" s="48" t="s">
        <v>44</v>
      </c>
      <c r="B19" s="2" t="s">
        <v>51</v>
      </c>
      <c r="C19" s="2" t="s">
        <v>8</v>
      </c>
      <c r="D19" s="2" t="s">
        <v>12</v>
      </c>
      <c r="E19" s="5" t="s">
        <v>55</v>
      </c>
      <c r="F19" s="2" t="s">
        <v>7</v>
      </c>
      <c r="G19" s="27">
        <f t="shared" si="2"/>
        <v>740.9</v>
      </c>
      <c r="H19" s="27">
        <f t="shared" si="2"/>
        <v>5.8000000000000016</v>
      </c>
      <c r="I19" s="27">
        <f t="shared" si="2"/>
        <v>746.7</v>
      </c>
      <c r="J19" s="27">
        <f t="shared" si="1"/>
        <v>885.1</v>
      </c>
      <c r="K19" s="27">
        <f t="shared" si="1"/>
        <v>885.1</v>
      </c>
    </row>
    <row r="20" spans="1:33" ht="75">
      <c r="A20" s="48" t="s">
        <v>39</v>
      </c>
      <c r="B20" s="2" t="s">
        <v>51</v>
      </c>
      <c r="C20" s="2" t="s">
        <v>8</v>
      </c>
      <c r="D20" s="2" t="s">
        <v>12</v>
      </c>
      <c r="E20" s="5" t="s">
        <v>55</v>
      </c>
      <c r="F20" s="2" t="s">
        <v>40</v>
      </c>
      <c r="G20" s="27">
        <f t="shared" si="1"/>
        <v>740.9</v>
      </c>
      <c r="H20" s="27">
        <f t="shared" si="1"/>
        <v>5.8000000000000016</v>
      </c>
      <c r="I20" s="27">
        <f t="shared" si="1"/>
        <v>746.7</v>
      </c>
      <c r="J20" s="27">
        <f t="shared" si="1"/>
        <v>885.1</v>
      </c>
      <c r="K20" s="27">
        <f t="shared" si="1"/>
        <v>885.1</v>
      </c>
    </row>
    <row r="21" spans="1:33" ht="30">
      <c r="A21" s="48" t="s">
        <v>41</v>
      </c>
      <c r="B21" s="2" t="s">
        <v>51</v>
      </c>
      <c r="C21" s="2" t="s">
        <v>8</v>
      </c>
      <c r="D21" s="2" t="s">
        <v>12</v>
      </c>
      <c r="E21" s="5" t="s">
        <v>55</v>
      </c>
      <c r="F21" s="2" t="s">
        <v>42</v>
      </c>
      <c r="G21" s="27">
        <f t="shared" ref="G21:I21" si="3">G22+G23+G24</f>
        <v>740.9</v>
      </c>
      <c r="H21" s="27">
        <f t="shared" ref="H21" si="4">H22+H23+H24</f>
        <v>5.8000000000000016</v>
      </c>
      <c r="I21" s="27">
        <f t="shared" si="3"/>
        <v>746.7</v>
      </c>
      <c r="J21" s="27">
        <f t="shared" ref="J21:K21" si="5">J22+J23+J24</f>
        <v>885.1</v>
      </c>
      <c r="K21" s="27">
        <f t="shared" si="5"/>
        <v>885.1</v>
      </c>
    </row>
    <row r="22" spans="1:33" ht="30">
      <c r="A22" s="49" t="s">
        <v>71</v>
      </c>
      <c r="B22" s="7" t="s">
        <v>51</v>
      </c>
      <c r="C22" s="16" t="s">
        <v>8</v>
      </c>
      <c r="D22" s="16" t="s">
        <v>12</v>
      </c>
      <c r="E22" s="7" t="s">
        <v>55</v>
      </c>
      <c r="F22" s="7" t="s">
        <v>43</v>
      </c>
      <c r="G22" s="28">
        <v>542.79999999999995</v>
      </c>
      <c r="H22" s="88">
        <v>19.100000000000001</v>
      </c>
      <c r="I22" s="28">
        <f>G22+H22</f>
        <v>561.9</v>
      </c>
      <c r="J22" s="28">
        <v>677.5</v>
      </c>
      <c r="K22" s="28">
        <v>677.5</v>
      </c>
      <c r="N22" s="38"/>
      <c r="O22" s="38"/>
      <c r="P22" s="38"/>
    </row>
    <row r="23" spans="1:33" ht="45">
      <c r="A23" s="49" t="s">
        <v>47</v>
      </c>
      <c r="B23" s="7" t="s">
        <v>51</v>
      </c>
      <c r="C23" s="16" t="s">
        <v>8</v>
      </c>
      <c r="D23" s="16" t="s">
        <v>12</v>
      </c>
      <c r="E23" s="7" t="s">
        <v>55</v>
      </c>
      <c r="F23" s="7" t="s">
        <v>46</v>
      </c>
      <c r="G23" s="28">
        <v>34.1</v>
      </c>
      <c r="H23" s="88">
        <v>-19</v>
      </c>
      <c r="I23" s="28">
        <f t="shared" ref="I23:I24" si="6">G23+H23</f>
        <v>15.100000000000001</v>
      </c>
      <c r="J23" s="28">
        <v>3</v>
      </c>
      <c r="K23" s="28">
        <v>3</v>
      </c>
      <c r="N23" s="38"/>
      <c r="O23" s="38"/>
      <c r="P23" s="38"/>
    </row>
    <row r="24" spans="1:33" ht="45">
      <c r="A24" s="49" t="s">
        <v>63</v>
      </c>
      <c r="B24" s="7" t="s">
        <v>51</v>
      </c>
      <c r="C24" s="16" t="s">
        <v>8</v>
      </c>
      <c r="D24" s="16" t="s">
        <v>12</v>
      </c>
      <c r="E24" s="7" t="s">
        <v>55</v>
      </c>
      <c r="F24" s="7" t="s">
        <v>64</v>
      </c>
      <c r="G24" s="28">
        <v>164</v>
      </c>
      <c r="H24" s="88">
        <v>5.7</v>
      </c>
      <c r="I24" s="28">
        <f t="shared" si="6"/>
        <v>169.7</v>
      </c>
      <c r="J24" s="28">
        <v>204.6</v>
      </c>
      <c r="K24" s="28">
        <v>204.6</v>
      </c>
      <c r="N24" s="38"/>
      <c r="O24" s="38"/>
      <c r="P24" s="38"/>
    </row>
    <row r="25" spans="1:33" ht="46.15" customHeight="1">
      <c r="A25" s="48" t="s">
        <v>85</v>
      </c>
      <c r="B25" s="8" t="s">
        <v>51</v>
      </c>
      <c r="C25" s="2" t="s">
        <v>8</v>
      </c>
      <c r="D25" s="2" t="s">
        <v>10</v>
      </c>
      <c r="E25" s="5" t="s">
        <v>7</v>
      </c>
      <c r="F25" s="2" t="s">
        <v>7</v>
      </c>
      <c r="G25" s="27">
        <f t="shared" ref="G25:K25" si="7">G26</f>
        <v>6179.4</v>
      </c>
      <c r="H25" s="27">
        <f t="shared" si="7"/>
        <v>41.199999999999996</v>
      </c>
      <c r="I25" s="27">
        <f t="shared" si="7"/>
        <v>6220.6</v>
      </c>
      <c r="J25" s="27">
        <f t="shared" si="7"/>
        <v>5686.2</v>
      </c>
      <c r="K25" s="27">
        <f t="shared" si="7"/>
        <v>5697.4000000000005</v>
      </c>
    </row>
    <row r="26" spans="1:33" ht="15">
      <c r="A26" s="48" t="s">
        <v>24</v>
      </c>
      <c r="B26" s="8" t="s">
        <v>51</v>
      </c>
      <c r="C26" s="2" t="s">
        <v>8</v>
      </c>
      <c r="D26" s="2" t="s">
        <v>10</v>
      </c>
      <c r="E26" s="5" t="s">
        <v>54</v>
      </c>
      <c r="F26" s="2" t="s">
        <v>7</v>
      </c>
      <c r="G26" s="27">
        <f>G27+G39+G48+G56</f>
        <v>6179.4</v>
      </c>
      <c r="H26" s="27">
        <f>H27+H39+H48+H56</f>
        <v>41.199999999999996</v>
      </c>
      <c r="I26" s="27">
        <f>I27+I39+I48+I56</f>
        <v>6220.6</v>
      </c>
      <c r="J26" s="27">
        <f>J27+J39+J48+J56</f>
        <v>5686.2</v>
      </c>
      <c r="K26" s="27">
        <f>K27+K39+K48+K56</f>
        <v>5697.4000000000005</v>
      </c>
    </row>
    <row r="27" spans="1:33" ht="30">
      <c r="A27" s="48" t="s">
        <v>45</v>
      </c>
      <c r="B27" s="14" t="s">
        <v>51</v>
      </c>
      <c r="C27" s="2" t="s">
        <v>8</v>
      </c>
      <c r="D27" s="2" t="s">
        <v>10</v>
      </c>
      <c r="E27" s="5" t="s">
        <v>56</v>
      </c>
      <c r="F27" s="2" t="s">
        <v>7</v>
      </c>
      <c r="G27" s="27">
        <f>G28+G31+G35</f>
        <v>1362</v>
      </c>
      <c r="H27" s="27">
        <f>H28+H31+H35</f>
        <v>-4.3</v>
      </c>
      <c r="I27" s="27">
        <f>I28+I31+I35</f>
        <v>1357.7</v>
      </c>
      <c r="J27" s="27">
        <f>J28+J31+J35</f>
        <v>1443.8999999999999</v>
      </c>
      <c r="K27" s="27">
        <f>K28+K31+K35</f>
        <v>1438.6000000000001</v>
      </c>
    </row>
    <row r="28" spans="1:33" ht="75">
      <c r="A28" s="48" t="s">
        <v>39</v>
      </c>
      <c r="B28" s="8" t="s">
        <v>51</v>
      </c>
      <c r="C28" s="2" t="s">
        <v>8</v>
      </c>
      <c r="D28" s="2" t="s">
        <v>10</v>
      </c>
      <c r="E28" s="5" t="s">
        <v>56</v>
      </c>
      <c r="F28" s="2" t="s">
        <v>40</v>
      </c>
      <c r="G28" s="27">
        <f t="shared" ref="G28:K29" si="8">G29</f>
        <v>93.2</v>
      </c>
      <c r="H28" s="27">
        <f t="shared" si="8"/>
        <v>-5.8</v>
      </c>
      <c r="I28" s="27">
        <f t="shared" si="8"/>
        <v>87.4</v>
      </c>
      <c r="J28" s="27">
        <f t="shared" si="8"/>
        <v>0</v>
      </c>
      <c r="K28" s="27">
        <f t="shared" si="8"/>
        <v>0</v>
      </c>
    </row>
    <row r="29" spans="1:33" ht="30">
      <c r="A29" s="48" t="s">
        <v>41</v>
      </c>
      <c r="B29" s="2" t="s">
        <v>51</v>
      </c>
      <c r="C29" s="2" t="s">
        <v>8</v>
      </c>
      <c r="D29" s="2" t="s">
        <v>10</v>
      </c>
      <c r="E29" s="5" t="s">
        <v>56</v>
      </c>
      <c r="F29" s="2" t="s">
        <v>42</v>
      </c>
      <c r="G29" s="27">
        <f>G30</f>
        <v>93.2</v>
      </c>
      <c r="H29" s="27">
        <f>H30</f>
        <v>-5.8</v>
      </c>
      <c r="I29" s="27">
        <f>I30</f>
        <v>87.4</v>
      </c>
      <c r="J29" s="27">
        <f t="shared" si="8"/>
        <v>0</v>
      </c>
      <c r="K29" s="27">
        <f t="shared" si="8"/>
        <v>0</v>
      </c>
    </row>
    <row r="30" spans="1:33" ht="45">
      <c r="A30" s="49" t="s">
        <v>47</v>
      </c>
      <c r="B30" s="6" t="s">
        <v>51</v>
      </c>
      <c r="C30" s="16" t="s">
        <v>8</v>
      </c>
      <c r="D30" s="16" t="s">
        <v>10</v>
      </c>
      <c r="E30" s="7" t="s">
        <v>56</v>
      </c>
      <c r="F30" s="7" t="s">
        <v>46</v>
      </c>
      <c r="G30" s="28">
        <v>93.2</v>
      </c>
      <c r="H30" s="28">
        <v>-5.8</v>
      </c>
      <c r="I30" s="28">
        <f>G30+H30</f>
        <v>87.4</v>
      </c>
      <c r="J30" s="28">
        <v>0</v>
      </c>
      <c r="K30" s="28">
        <v>0</v>
      </c>
    </row>
    <row r="31" spans="1:33" ht="30">
      <c r="A31" s="48" t="s">
        <v>88</v>
      </c>
      <c r="B31" s="3" t="s">
        <v>51</v>
      </c>
      <c r="C31" s="2" t="s">
        <v>8</v>
      </c>
      <c r="D31" s="2" t="s">
        <v>10</v>
      </c>
      <c r="E31" s="5" t="s">
        <v>56</v>
      </c>
      <c r="F31" s="2" t="s">
        <v>25</v>
      </c>
      <c r="G31" s="27">
        <f t="shared" ref="G31:K31" si="9">G32</f>
        <v>1261</v>
      </c>
      <c r="H31" s="27">
        <f t="shared" si="9"/>
        <v>1.5</v>
      </c>
      <c r="I31" s="27">
        <f t="shared" si="9"/>
        <v>1262.5</v>
      </c>
      <c r="J31" s="27">
        <f t="shared" si="9"/>
        <v>1427.6</v>
      </c>
      <c r="K31" s="27">
        <f t="shared" si="9"/>
        <v>1422.3000000000002</v>
      </c>
    </row>
    <row r="32" spans="1:33" ht="30">
      <c r="A32" s="48" t="s">
        <v>48</v>
      </c>
      <c r="B32" s="3" t="s">
        <v>51</v>
      </c>
      <c r="C32" s="2" t="s">
        <v>8</v>
      </c>
      <c r="D32" s="2" t="s">
        <v>10</v>
      </c>
      <c r="E32" s="5" t="s">
        <v>56</v>
      </c>
      <c r="F32" s="2" t="s">
        <v>26</v>
      </c>
      <c r="G32" s="27">
        <f>G33+G34</f>
        <v>1261</v>
      </c>
      <c r="H32" s="27">
        <f>H33+H34</f>
        <v>1.5</v>
      </c>
      <c r="I32" s="27">
        <f>I33+I34</f>
        <v>1262.5</v>
      </c>
      <c r="J32" s="27">
        <f t="shared" ref="J32:K32" si="10">J33+J34</f>
        <v>1427.6</v>
      </c>
      <c r="K32" s="27">
        <f t="shared" si="10"/>
        <v>1422.3000000000002</v>
      </c>
    </row>
    <row r="33" spans="1:11" ht="15">
      <c r="A33" s="49" t="s">
        <v>78</v>
      </c>
      <c r="B33" s="6" t="s">
        <v>51</v>
      </c>
      <c r="C33" s="16" t="s">
        <v>8</v>
      </c>
      <c r="D33" s="16" t="s">
        <v>10</v>
      </c>
      <c r="E33" s="7" t="s">
        <v>56</v>
      </c>
      <c r="F33" s="7" t="s">
        <v>21</v>
      </c>
      <c r="G33" s="28">
        <v>510</v>
      </c>
      <c r="H33" s="28">
        <v>1.5</v>
      </c>
      <c r="I33" s="28">
        <f t="shared" ref="I33:I34" si="11">G33+H33</f>
        <v>511.5</v>
      </c>
      <c r="J33" s="28">
        <v>721.5</v>
      </c>
      <c r="K33" s="28">
        <v>716.2</v>
      </c>
    </row>
    <row r="34" spans="1:11" ht="15">
      <c r="A34" s="49" t="s">
        <v>86</v>
      </c>
      <c r="B34" s="6" t="s">
        <v>51</v>
      </c>
      <c r="C34" s="16" t="s">
        <v>8</v>
      </c>
      <c r="D34" s="16" t="s">
        <v>10</v>
      </c>
      <c r="E34" s="7" t="s">
        <v>56</v>
      </c>
      <c r="F34" s="7" t="s">
        <v>87</v>
      </c>
      <c r="G34" s="28">
        <v>751</v>
      </c>
      <c r="H34" s="28">
        <v>0</v>
      </c>
      <c r="I34" s="28">
        <f t="shared" si="11"/>
        <v>751</v>
      </c>
      <c r="J34" s="28">
        <v>706.1</v>
      </c>
      <c r="K34" s="28">
        <v>706.1</v>
      </c>
    </row>
    <row r="35" spans="1:11" ht="15">
      <c r="A35" s="52" t="s">
        <v>27</v>
      </c>
      <c r="B35" s="8" t="s">
        <v>51</v>
      </c>
      <c r="C35" s="14" t="s">
        <v>8</v>
      </c>
      <c r="D35" s="2" t="s">
        <v>10</v>
      </c>
      <c r="E35" s="5" t="s">
        <v>56</v>
      </c>
      <c r="F35" s="5" t="s">
        <v>28</v>
      </c>
      <c r="G35" s="29">
        <f t="shared" ref="G35:K35" si="12">G36</f>
        <v>7.8</v>
      </c>
      <c r="H35" s="29">
        <f t="shared" si="12"/>
        <v>0</v>
      </c>
      <c r="I35" s="29">
        <f t="shared" si="12"/>
        <v>7.8</v>
      </c>
      <c r="J35" s="29">
        <f t="shared" si="12"/>
        <v>16.3</v>
      </c>
      <c r="K35" s="29">
        <f t="shared" si="12"/>
        <v>16.3</v>
      </c>
    </row>
    <row r="36" spans="1:11" ht="15">
      <c r="A36" s="52" t="s">
        <v>29</v>
      </c>
      <c r="B36" s="2" t="s">
        <v>51</v>
      </c>
      <c r="C36" s="14" t="s">
        <v>8</v>
      </c>
      <c r="D36" s="2" t="s">
        <v>10</v>
      </c>
      <c r="E36" s="5" t="s">
        <v>56</v>
      </c>
      <c r="F36" s="5" t="s">
        <v>30</v>
      </c>
      <c r="G36" s="29">
        <f>G37+G38</f>
        <v>7.8</v>
      </c>
      <c r="H36" s="29">
        <f>H37+H38</f>
        <v>0</v>
      </c>
      <c r="I36" s="29">
        <f>I37+I38</f>
        <v>7.8</v>
      </c>
      <c r="J36" s="29">
        <f t="shared" ref="J36:K36" si="13">J37+J38</f>
        <v>16.3</v>
      </c>
      <c r="K36" s="29">
        <f t="shared" si="13"/>
        <v>16.3</v>
      </c>
    </row>
    <row r="37" spans="1:11" ht="30" customHeight="1">
      <c r="A37" s="49" t="s">
        <v>61</v>
      </c>
      <c r="B37" s="6" t="s">
        <v>51</v>
      </c>
      <c r="C37" s="16" t="s">
        <v>8</v>
      </c>
      <c r="D37" s="16" t="s">
        <v>10</v>
      </c>
      <c r="E37" s="7" t="s">
        <v>56</v>
      </c>
      <c r="F37" s="7" t="s">
        <v>62</v>
      </c>
      <c r="G37" s="28">
        <v>1</v>
      </c>
      <c r="H37" s="28">
        <v>0</v>
      </c>
      <c r="I37" s="28">
        <f t="shared" ref="I37:I38" si="14">G37+H37</f>
        <v>1</v>
      </c>
      <c r="J37" s="28">
        <v>2.5</v>
      </c>
      <c r="K37" s="28">
        <v>2.5</v>
      </c>
    </row>
    <row r="38" spans="1:11" ht="18.75" customHeight="1">
      <c r="A38" s="49" t="s">
        <v>89</v>
      </c>
      <c r="B38" s="6" t="s">
        <v>51</v>
      </c>
      <c r="C38" s="16" t="s">
        <v>8</v>
      </c>
      <c r="D38" s="16" t="s">
        <v>10</v>
      </c>
      <c r="E38" s="7" t="s">
        <v>56</v>
      </c>
      <c r="F38" s="7" t="s">
        <v>65</v>
      </c>
      <c r="G38" s="28">
        <v>6.8</v>
      </c>
      <c r="H38" s="28">
        <v>0</v>
      </c>
      <c r="I38" s="28">
        <f t="shared" si="14"/>
        <v>6.8</v>
      </c>
      <c r="J38" s="28">
        <v>13.8</v>
      </c>
      <c r="K38" s="28">
        <v>13.8</v>
      </c>
    </row>
    <row r="39" spans="1:11" ht="48" customHeight="1">
      <c r="A39" s="72" t="s">
        <v>108</v>
      </c>
      <c r="B39" s="8" t="s">
        <v>51</v>
      </c>
      <c r="C39" s="17" t="s">
        <v>8</v>
      </c>
      <c r="D39" s="17" t="s">
        <v>10</v>
      </c>
      <c r="E39" s="5" t="s">
        <v>60</v>
      </c>
      <c r="F39" s="5"/>
      <c r="G39" s="29">
        <f>G40+G44</f>
        <v>279.60000000000002</v>
      </c>
      <c r="H39" s="29">
        <f>H40+H44</f>
        <v>0</v>
      </c>
      <c r="I39" s="29">
        <f>I40+I44</f>
        <v>279.60000000000002</v>
      </c>
      <c r="J39" s="29">
        <f t="shared" ref="J39:K39" si="15">J40+J44</f>
        <v>293.20000000000005</v>
      </c>
      <c r="K39" s="29">
        <f t="shared" si="15"/>
        <v>304.40000000000003</v>
      </c>
    </row>
    <row r="40" spans="1:11" ht="75">
      <c r="A40" s="46" t="s">
        <v>39</v>
      </c>
      <c r="B40" s="2" t="s">
        <v>51</v>
      </c>
      <c r="C40" s="17" t="s">
        <v>8</v>
      </c>
      <c r="D40" s="17" t="s">
        <v>10</v>
      </c>
      <c r="E40" s="5" t="s">
        <v>60</v>
      </c>
      <c r="F40" s="5" t="s">
        <v>40</v>
      </c>
      <c r="G40" s="29">
        <f t="shared" ref="G40:K40" si="16">G41</f>
        <v>249.9</v>
      </c>
      <c r="H40" s="29">
        <f t="shared" si="16"/>
        <v>0</v>
      </c>
      <c r="I40" s="29">
        <f t="shared" si="16"/>
        <v>249.9</v>
      </c>
      <c r="J40" s="29">
        <f t="shared" si="16"/>
        <v>263.10000000000002</v>
      </c>
      <c r="K40" s="29">
        <f t="shared" si="16"/>
        <v>274.3</v>
      </c>
    </row>
    <row r="41" spans="1:11" ht="30">
      <c r="A41" s="46" t="s">
        <v>41</v>
      </c>
      <c r="B41" s="2" t="s">
        <v>51</v>
      </c>
      <c r="C41" s="17" t="s">
        <v>8</v>
      </c>
      <c r="D41" s="17" t="s">
        <v>10</v>
      </c>
      <c r="E41" s="5" t="s">
        <v>60</v>
      </c>
      <c r="F41" s="5" t="s">
        <v>42</v>
      </c>
      <c r="G41" s="29">
        <f>G42+G43</f>
        <v>249.9</v>
      </c>
      <c r="H41" s="29">
        <f>H42+H43</f>
        <v>0</v>
      </c>
      <c r="I41" s="29">
        <f>I42+I43</f>
        <v>249.9</v>
      </c>
      <c r="J41" s="29">
        <f>J42+J43</f>
        <v>263.10000000000002</v>
      </c>
      <c r="K41" s="29">
        <f>K42+K43</f>
        <v>274.3</v>
      </c>
    </row>
    <row r="42" spans="1:11" ht="30">
      <c r="A42" s="49" t="s">
        <v>71</v>
      </c>
      <c r="B42" s="7" t="s">
        <v>51</v>
      </c>
      <c r="C42" s="16" t="s">
        <v>8</v>
      </c>
      <c r="D42" s="16" t="s">
        <v>10</v>
      </c>
      <c r="E42" s="7" t="s">
        <v>60</v>
      </c>
      <c r="F42" s="7" t="s">
        <v>43</v>
      </c>
      <c r="G42" s="28">
        <v>191.9</v>
      </c>
      <c r="H42" s="28">
        <v>0</v>
      </c>
      <c r="I42" s="28">
        <f t="shared" ref="I42:I43" si="17">G42+H42</f>
        <v>191.9</v>
      </c>
      <c r="J42" s="28">
        <v>202.1</v>
      </c>
      <c r="K42" s="28">
        <v>210.7</v>
      </c>
    </row>
    <row r="43" spans="1:11" ht="45">
      <c r="A43" s="49" t="s">
        <v>63</v>
      </c>
      <c r="B43" s="7" t="s">
        <v>51</v>
      </c>
      <c r="C43" s="16" t="s">
        <v>8</v>
      </c>
      <c r="D43" s="16" t="s">
        <v>10</v>
      </c>
      <c r="E43" s="7" t="s">
        <v>60</v>
      </c>
      <c r="F43" s="7" t="s">
        <v>64</v>
      </c>
      <c r="G43" s="28">
        <v>58</v>
      </c>
      <c r="H43" s="28">
        <v>0</v>
      </c>
      <c r="I43" s="28">
        <f t="shared" si="17"/>
        <v>58</v>
      </c>
      <c r="J43" s="28">
        <v>61</v>
      </c>
      <c r="K43" s="28">
        <v>63.6</v>
      </c>
    </row>
    <row r="44" spans="1:11" ht="30">
      <c r="A44" s="46" t="s">
        <v>88</v>
      </c>
      <c r="B44" s="3" t="s">
        <v>51</v>
      </c>
      <c r="C44" s="2" t="s">
        <v>8</v>
      </c>
      <c r="D44" s="2" t="s">
        <v>10</v>
      </c>
      <c r="E44" s="5" t="s">
        <v>60</v>
      </c>
      <c r="F44" s="3" t="s">
        <v>25</v>
      </c>
      <c r="G44" s="27">
        <f>G45</f>
        <v>29.700000000000003</v>
      </c>
      <c r="H44" s="27">
        <f>H45</f>
        <v>0</v>
      </c>
      <c r="I44" s="27">
        <f>I45</f>
        <v>29.700000000000003</v>
      </c>
      <c r="J44" s="27">
        <f t="shared" ref="J44:K44" si="18">J45</f>
        <v>30.1</v>
      </c>
      <c r="K44" s="27">
        <f t="shared" si="18"/>
        <v>30.1</v>
      </c>
    </row>
    <row r="45" spans="1:11" ht="30">
      <c r="A45" s="46" t="s">
        <v>48</v>
      </c>
      <c r="B45" s="3" t="s">
        <v>51</v>
      </c>
      <c r="C45" s="2" t="s">
        <v>8</v>
      </c>
      <c r="D45" s="2" t="s">
        <v>10</v>
      </c>
      <c r="E45" s="5" t="s">
        <v>60</v>
      </c>
      <c r="F45" s="3" t="s">
        <v>26</v>
      </c>
      <c r="G45" s="27">
        <f>G46+G47</f>
        <v>29.700000000000003</v>
      </c>
      <c r="H45" s="27">
        <f>H46+H47</f>
        <v>0</v>
      </c>
      <c r="I45" s="27">
        <f>I46+I47</f>
        <v>29.700000000000003</v>
      </c>
      <c r="J45" s="27">
        <f t="shared" ref="J45:K45" si="19">J46+J47</f>
        <v>30.1</v>
      </c>
      <c r="K45" s="27">
        <f t="shared" si="19"/>
        <v>30.1</v>
      </c>
    </row>
    <row r="46" spans="1:11" ht="15">
      <c r="A46" s="49" t="s">
        <v>78</v>
      </c>
      <c r="B46" s="7" t="s">
        <v>51</v>
      </c>
      <c r="C46" s="16" t="s">
        <v>8</v>
      </c>
      <c r="D46" s="16" t="s">
        <v>10</v>
      </c>
      <c r="E46" s="7" t="s">
        <v>60</v>
      </c>
      <c r="F46" s="7" t="s">
        <v>21</v>
      </c>
      <c r="G46" s="28">
        <v>15.8</v>
      </c>
      <c r="H46" s="28">
        <v>0</v>
      </c>
      <c r="I46" s="28">
        <f t="shared" ref="I46:I47" si="20">G46+H46</f>
        <v>15.8</v>
      </c>
      <c r="J46" s="28">
        <v>15.8</v>
      </c>
      <c r="K46" s="28">
        <v>15.8</v>
      </c>
    </row>
    <row r="47" spans="1:11" ht="15">
      <c r="A47" s="49" t="s">
        <v>86</v>
      </c>
      <c r="B47" s="7" t="s">
        <v>51</v>
      </c>
      <c r="C47" s="16" t="s">
        <v>8</v>
      </c>
      <c r="D47" s="16" t="s">
        <v>10</v>
      </c>
      <c r="E47" s="7" t="s">
        <v>60</v>
      </c>
      <c r="F47" s="7" t="s">
        <v>87</v>
      </c>
      <c r="G47" s="28">
        <v>13.9</v>
      </c>
      <c r="H47" s="28">
        <v>0</v>
      </c>
      <c r="I47" s="28">
        <f t="shared" si="20"/>
        <v>13.9</v>
      </c>
      <c r="J47" s="28">
        <v>14.3</v>
      </c>
      <c r="K47" s="28">
        <v>14.3</v>
      </c>
    </row>
    <row r="48" spans="1:11" ht="90">
      <c r="A48" s="54" t="s">
        <v>80</v>
      </c>
      <c r="B48" s="1" t="s">
        <v>51</v>
      </c>
      <c r="C48" s="2" t="s">
        <v>8</v>
      </c>
      <c r="D48" s="2" t="s">
        <v>10</v>
      </c>
      <c r="E48" s="3" t="s">
        <v>59</v>
      </c>
      <c r="F48" s="3"/>
      <c r="G48" s="27">
        <f t="shared" ref="G48:H48" si="21">G49+G53</f>
        <v>30.9</v>
      </c>
      <c r="H48" s="27">
        <f t="shared" si="21"/>
        <v>0</v>
      </c>
      <c r="I48" s="27">
        <f t="shared" ref="I48:K48" si="22">I49+I53</f>
        <v>30.9</v>
      </c>
      <c r="J48" s="27">
        <f t="shared" si="22"/>
        <v>30.9</v>
      </c>
      <c r="K48" s="27">
        <f t="shared" si="22"/>
        <v>30.9</v>
      </c>
    </row>
    <row r="49" spans="1:12" ht="75">
      <c r="A49" s="46" t="s">
        <v>39</v>
      </c>
      <c r="B49" s="3" t="s">
        <v>51</v>
      </c>
      <c r="C49" s="11" t="s">
        <v>8</v>
      </c>
      <c r="D49" s="11" t="s">
        <v>10</v>
      </c>
      <c r="E49" s="5" t="s">
        <v>59</v>
      </c>
      <c r="F49" s="5" t="s">
        <v>40</v>
      </c>
      <c r="G49" s="29">
        <f t="shared" ref="G49:K49" si="23">G50</f>
        <v>24.9</v>
      </c>
      <c r="H49" s="29">
        <f t="shared" si="23"/>
        <v>0</v>
      </c>
      <c r="I49" s="29">
        <f t="shared" si="23"/>
        <v>24.9</v>
      </c>
      <c r="J49" s="29">
        <f t="shared" si="23"/>
        <v>24.9</v>
      </c>
      <c r="K49" s="29">
        <f t="shared" si="23"/>
        <v>24.9</v>
      </c>
    </row>
    <row r="50" spans="1:12" ht="30">
      <c r="A50" s="46" t="s">
        <v>41</v>
      </c>
      <c r="B50" s="3" t="s">
        <v>51</v>
      </c>
      <c r="C50" s="11" t="s">
        <v>8</v>
      </c>
      <c r="D50" s="11" t="s">
        <v>10</v>
      </c>
      <c r="E50" s="5" t="s">
        <v>59</v>
      </c>
      <c r="F50" s="5" t="s">
        <v>42</v>
      </c>
      <c r="G50" s="29">
        <f t="shared" ref="G50:I50" si="24">G51+G52</f>
        <v>24.9</v>
      </c>
      <c r="H50" s="29">
        <f t="shared" ref="H50" si="25">H51+H52</f>
        <v>0</v>
      </c>
      <c r="I50" s="29">
        <f t="shared" si="24"/>
        <v>24.9</v>
      </c>
      <c r="J50" s="29">
        <f t="shared" ref="J50:K50" si="26">J51+J52</f>
        <v>24.9</v>
      </c>
      <c r="K50" s="29">
        <f t="shared" si="26"/>
        <v>24.9</v>
      </c>
    </row>
    <row r="51" spans="1:12" ht="30">
      <c r="A51" s="49" t="s">
        <v>71</v>
      </c>
      <c r="B51" s="18" t="s">
        <v>51</v>
      </c>
      <c r="C51" s="16" t="s">
        <v>8</v>
      </c>
      <c r="D51" s="16" t="s">
        <v>10</v>
      </c>
      <c r="E51" s="7" t="s">
        <v>59</v>
      </c>
      <c r="F51" s="7" t="s">
        <v>43</v>
      </c>
      <c r="G51" s="28">
        <f>0.9+18.2</f>
        <v>19.099999999999998</v>
      </c>
      <c r="H51" s="28">
        <v>0</v>
      </c>
      <c r="I51" s="28">
        <f t="shared" ref="I51:I52" si="27">G51+H51</f>
        <v>19.099999999999998</v>
      </c>
      <c r="J51" s="28">
        <f>0.9+18.2</f>
        <v>19.099999999999998</v>
      </c>
      <c r="K51" s="28">
        <f>0.9+18.2</f>
        <v>19.099999999999998</v>
      </c>
    </row>
    <row r="52" spans="1:12" ht="45">
      <c r="A52" s="49" t="s">
        <v>63</v>
      </c>
      <c r="B52" s="7" t="s">
        <v>51</v>
      </c>
      <c r="C52" s="16" t="s">
        <v>8</v>
      </c>
      <c r="D52" s="16" t="s">
        <v>10</v>
      </c>
      <c r="E52" s="7" t="s">
        <v>59</v>
      </c>
      <c r="F52" s="7" t="s">
        <v>64</v>
      </c>
      <c r="G52" s="28">
        <f>0.3+5.5</f>
        <v>5.8</v>
      </c>
      <c r="H52" s="28">
        <v>0</v>
      </c>
      <c r="I52" s="28">
        <f t="shared" si="27"/>
        <v>5.8</v>
      </c>
      <c r="J52" s="28">
        <f>0.3+5.5</f>
        <v>5.8</v>
      </c>
      <c r="K52" s="28">
        <f>0.3+5.5</f>
        <v>5.8</v>
      </c>
    </row>
    <row r="53" spans="1:12" ht="30">
      <c r="A53" s="46" t="s">
        <v>88</v>
      </c>
      <c r="B53" s="8" t="s">
        <v>51</v>
      </c>
      <c r="C53" s="14" t="s">
        <v>8</v>
      </c>
      <c r="D53" s="14" t="s">
        <v>10</v>
      </c>
      <c r="E53" s="5" t="s">
        <v>59</v>
      </c>
      <c r="F53" s="5" t="s">
        <v>25</v>
      </c>
      <c r="G53" s="29">
        <f t="shared" ref="G53:K54" si="28">G54</f>
        <v>6</v>
      </c>
      <c r="H53" s="29">
        <f t="shared" si="28"/>
        <v>0</v>
      </c>
      <c r="I53" s="29">
        <f t="shared" si="28"/>
        <v>6</v>
      </c>
      <c r="J53" s="29">
        <f t="shared" si="28"/>
        <v>6</v>
      </c>
      <c r="K53" s="29">
        <f t="shared" si="28"/>
        <v>6</v>
      </c>
    </row>
    <row r="54" spans="1:12" ht="30">
      <c r="A54" s="46" t="s">
        <v>48</v>
      </c>
      <c r="B54" s="2" t="s">
        <v>51</v>
      </c>
      <c r="C54" s="14" t="s">
        <v>8</v>
      </c>
      <c r="D54" s="14" t="s">
        <v>10</v>
      </c>
      <c r="E54" s="5" t="s">
        <v>59</v>
      </c>
      <c r="F54" s="5" t="s">
        <v>26</v>
      </c>
      <c r="G54" s="29">
        <f t="shared" si="28"/>
        <v>6</v>
      </c>
      <c r="H54" s="29">
        <f t="shared" si="28"/>
        <v>0</v>
      </c>
      <c r="I54" s="29">
        <f t="shared" si="28"/>
        <v>6</v>
      </c>
      <c r="J54" s="29">
        <f t="shared" si="28"/>
        <v>6</v>
      </c>
      <c r="K54" s="29">
        <f t="shared" si="28"/>
        <v>6</v>
      </c>
    </row>
    <row r="55" spans="1:12" ht="15">
      <c r="A55" s="49" t="s">
        <v>78</v>
      </c>
      <c r="B55" s="6" t="s">
        <v>51</v>
      </c>
      <c r="C55" s="16" t="s">
        <v>8</v>
      </c>
      <c r="D55" s="16" t="s">
        <v>10</v>
      </c>
      <c r="E55" s="7" t="s">
        <v>59</v>
      </c>
      <c r="F55" s="7" t="s">
        <v>21</v>
      </c>
      <c r="G55" s="28">
        <f>1+5</f>
        <v>6</v>
      </c>
      <c r="H55" s="28">
        <v>0</v>
      </c>
      <c r="I55" s="28">
        <f>G55+H55</f>
        <v>6</v>
      </c>
      <c r="J55" s="28">
        <f>1+5</f>
        <v>6</v>
      </c>
      <c r="K55" s="28">
        <f>1+5</f>
        <v>6</v>
      </c>
    </row>
    <row r="56" spans="1:12" ht="45">
      <c r="A56" s="55" t="s">
        <v>91</v>
      </c>
      <c r="B56" s="1" t="s">
        <v>51</v>
      </c>
      <c r="C56" s="2" t="s">
        <v>8</v>
      </c>
      <c r="D56" s="2" t="s">
        <v>10</v>
      </c>
      <c r="E56" s="3" t="s">
        <v>90</v>
      </c>
      <c r="F56" s="3"/>
      <c r="G56" s="27">
        <f>G57+G61</f>
        <v>4506.8999999999996</v>
      </c>
      <c r="H56" s="27">
        <f>H57+H61</f>
        <v>45.499999999999993</v>
      </c>
      <c r="I56" s="27">
        <f>I57+I61</f>
        <v>4552.3999999999996</v>
      </c>
      <c r="J56" s="27">
        <f t="shared" ref="J56:K56" si="29">J57+J61</f>
        <v>3918.2</v>
      </c>
      <c r="K56" s="27">
        <f t="shared" si="29"/>
        <v>3923.5</v>
      </c>
      <c r="L56" s="38"/>
    </row>
    <row r="57" spans="1:12" ht="75">
      <c r="A57" s="46" t="s">
        <v>39</v>
      </c>
      <c r="B57" s="1" t="s">
        <v>51</v>
      </c>
      <c r="C57" s="2" t="s">
        <v>8</v>
      </c>
      <c r="D57" s="2" t="s">
        <v>10</v>
      </c>
      <c r="E57" s="3" t="s">
        <v>90</v>
      </c>
      <c r="F57" s="3" t="s">
        <v>40</v>
      </c>
      <c r="G57" s="27">
        <f>G58</f>
        <v>3820.6</v>
      </c>
      <c r="H57" s="27">
        <f>H58</f>
        <v>75.099999999999994</v>
      </c>
      <c r="I57" s="27">
        <f>I58</f>
        <v>3895.7</v>
      </c>
      <c r="J57" s="27">
        <f t="shared" ref="J57:K57" si="30">J58</f>
        <v>3820.6</v>
      </c>
      <c r="K57" s="27">
        <f t="shared" si="30"/>
        <v>3820.6</v>
      </c>
    </row>
    <row r="58" spans="1:12" ht="30">
      <c r="A58" s="46" t="s">
        <v>41</v>
      </c>
      <c r="B58" s="1" t="s">
        <v>51</v>
      </c>
      <c r="C58" s="2" t="s">
        <v>8</v>
      </c>
      <c r="D58" s="2" t="s">
        <v>10</v>
      </c>
      <c r="E58" s="3" t="s">
        <v>90</v>
      </c>
      <c r="F58" s="3" t="s">
        <v>42</v>
      </c>
      <c r="G58" s="27">
        <f>G59+G60</f>
        <v>3820.6</v>
      </c>
      <c r="H58" s="27">
        <f>H59+H60</f>
        <v>75.099999999999994</v>
      </c>
      <c r="I58" s="27">
        <f>I59+I60</f>
        <v>3895.7</v>
      </c>
      <c r="J58" s="27">
        <f t="shared" ref="J58:K58" si="31">J59+J60</f>
        <v>3820.6</v>
      </c>
      <c r="K58" s="27">
        <f t="shared" si="31"/>
        <v>3820.6</v>
      </c>
    </row>
    <row r="59" spans="1:12" ht="30">
      <c r="A59" s="49" t="s">
        <v>71</v>
      </c>
      <c r="B59" s="6" t="s">
        <v>51</v>
      </c>
      <c r="C59" s="16" t="s">
        <v>8</v>
      </c>
      <c r="D59" s="16" t="s">
        <v>10</v>
      </c>
      <c r="E59" s="7" t="s">
        <v>90</v>
      </c>
      <c r="F59" s="7" t="s">
        <v>43</v>
      </c>
      <c r="G59" s="28">
        <v>2938</v>
      </c>
      <c r="H59" s="28">
        <v>57.7</v>
      </c>
      <c r="I59" s="28">
        <f t="shared" ref="I59:I60" si="32">G59+H59</f>
        <v>2995.7</v>
      </c>
      <c r="J59" s="28">
        <v>2938</v>
      </c>
      <c r="K59" s="28">
        <v>2938</v>
      </c>
    </row>
    <row r="60" spans="1:12" ht="45">
      <c r="A60" s="49" t="s">
        <v>63</v>
      </c>
      <c r="B60" s="6" t="s">
        <v>51</v>
      </c>
      <c r="C60" s="16" t="s">
        <v>8</v>
      </c>
      <c r="D60" s="16" t="s">
        <v>10</v>
      </c>
      <c r="E60" s="7" t="s">
        <v>90</v>
      </c>
      <c r="F60" s="7" t="s">
        <v>64</v>
      </c>
      <c r="G60" s="28">
        <v>882.6</v>
      </c>
      <c r="H60" s="28">
        <v>17.399999999999999</v>
      </c>
      <c r="I60" s="28">
        <f t="shared" si="32"/>
        <v>900</v>
      </c>
      <c r="J60" s="28">
        <v>882.6</v>
      </c>
      <c r="K60" s="28">
        <v>882.6</v>
      </c>
    </row>
    <row r="61" spans="1:12" ht="30">
      <c r="A61" s="46" t="s">
        <v>88</v>
      </c>
      <c r="B61" s="8" t="s">
        <v>51</v>
      </c>
      <c r="C61" s="14" t="s">
        <v>8</v>
      </c>
      <c r="D61" s="14" t="s">
        <v>10</v>
      </c>
      <c r="E61" s="3" t="s">
        <v>90</v>
      </c>
      <c r="F61" s="5" t="s">
        <v>25</v>
      </c>
      <c r="G61" s="29">
        <f t="shared" ref="G61:K62" si="33">G62</f>
        <v>686.3</v>
      </c>
      <c r="H61" s="29">
        <f t="shared" si="33"/>
        <v>-29.6</v>
      </c>
      <c r="I61" s="29">
        <f t="shared" si="33"/>
        <v>656.69999999999993</v>
      </c>
      <c r="J61" s="29">
        <f t="shared" si="33"/>
        <v>97.6</v>
      </c>
      <c r="K61" s="29">
        <f t="shared" si="33"/>
        <v>102.9</v>
      </c>
    </row>
    <row r="62" spans="1:12" ht="30">
      <c r="A62" s="46" t="s">
        <v>48</v>
      </c>
      <c r="B62" s="2" t="s">
        <v>51</v>
      </c>
      <c r="C62" s="14" t="s">
        <v>8</v>
      </c>
      <c r="D62" s="14" t="s">
        <v>10</v>
      </c>
      <c r="E62" s="3" t="s">
        <v>90</v>
      </c>
      <c r="F62" s="5" t="s">
        <v>26</v>
      </c>
      <c r="G62" s="29">
        <f t="shared" si="33"/>
        <v>686.3</v>
      </c>
      <c r="H62" s="29">
        <f t="shared" si="33"/>
        <v>-29.6</v>
      </c>
      <c r="I62" s="29">
        <f t="shared" si="33"/>
        <v>656.69999999999993</v>
      </c>
      <c r="J62" s="29">
        <f t="shared" si="33"/>
        <v>97.6</v>
      </c>
      <c r="K62" s="29">
        <f t="shared" si="33"/>
        <v>102.9</v>
      </c>
    </row>
    <row r="63" spans="1:12" ht="15">
      <c r="A63" s="49" t="s">
        <v>78</v>
      </c>
      <c r="B63" s="6" t="s">
        <v>51</v>
      </c>
      <c r="C63" s="16" t="s">
        <v>8</v>
      </c>
      <c r="D63" s="16" t="s">
        <v>10</v>
      </c>
      <c r="E63" s="7" t="s">
        <v>90</v>
      </c>
      <c r="F63" s="7" t="s">
        <v>21</v>
      </c>
      <c r="G63" s="28">
        <v>686.3</v>
      </c>
      <c r="H63" s="28">
        <v>-29.6</v>
      </c>
      <c r="I63" s="28">
        <f>G63+H63</f>
        <v>656.69999999999993</v>
      </c>
      <c r="J63" s="28">
        <v>97.6</v>
      </c>
      <c r="K63" s="28">
        <v>102.9</v>
      </c>
    </row>
    <row r="64" spans="1:12" ht="51.75" customHeight="1">
      <c r="A64" s="69" t="s">
        <v>99</v>
      </c>
      <c r="B64" s="8" t="s">
        <v>51</v>
      </c>
      <c r="C64" s="11" t="s">
        <v>8</v>
      </c>
      <c r="D64" s="11" t="s">
        <v>100</v>
      </c>
      <c r="E64" s="5"/>
      <c r="F64" s="5"/>
      <c r="G64" s="29">
        <f t="shared" ref="G64:K67" si="34">G65</f>
        <v>2.2000000000000002</v>
      </c>
      <c r="H64" s="29">
        <f t="shared" si="34"/>
        <v>0</v>
      </c>
      <c r="I64" s="29">
        <f t="shared" si="34"/>
        <v>2.2000000000000002</v>
      </c>
      <c r="J64" s="29">
        <f t="shared" si="34"/>
        <v>0</v>
      </c>
      <c r="K64" s="29">
        <f t="shared" si="34"/>
        <v>0</v>
      </c>
    </row>
    <row r="65" spans="1:11" ht="15">
      <c r="A65" s="69" t="s">
        <v>24</v>
      </c>
      <c r="B65" s="8" t="s">
        <v>51</v>
      </c>
      <c r="C65" s="11" t="s">
        <v>8</v>
      </c>
      <c r="D65" s="11" t="s">
        <v>100</v>
      </c>
      <c r="E65" s="5" t="s">
        <v>54</v>
      </c>
      <c r="F65" s="5"/>
      <c r="G65" s="29">
        <f t="shared" si="34"/>
        <v>2.2000000000000002</v>
      </c>
      <c r="H65" s="29">
        <f t="shared" si="34"/>
        <v>0</v>
      </c>
      <c r="I65" s="29">
        <f t="shared" si="34"/>
        <v>2.2000000000000002</v>
      </c>
      <c r="J65" s="29">
        <f t="shared" si="34"/>
        <v>0</v>
      </c>
      <c r="K65" s="29">
        <f t="shared" si="34"/>
        <v>0</v>
      </c>
    </row>
    <row r="66" spans="1:11" ht="75">
      <c r="A66" s="69" t="s">
        <v>101</v>
      </c>
      <c r="B66" s="8" t="s">
        <v>51</v>
      </c>
      <c r="C66" s="11" t="s">
        <v>8</v>
      </c>
      <c r="D66" s="11" t="s">
        <v>100</v>
      </c>
      <c r="E66" s="5" t="s">
        <v>102</v>
      </c>
      <c r="F66" s="5"/>
      <c r="G66" s="29">
        <f>G67</f>
        <v>2.2000000000000002</v>
      </c>
      <c r="H66" s="29">
        <f>H67</f>
        <v>0</v>
      </c>
      <c r="I66" s="29">
        <f>I67</f>
        <v>2.2000000000000002</v>
      </c>
      <c r="J66" s="29">
        <f>J67</f>
        <v>0</v>
      </c>
      <c r="K66" s="29">
        <f>K67</f>
        <v>0</v>
      </c>
    </row>
    <row r="67" spans="1:11" ht="24" customHeight="1">
      <c r="A67" s="70" t="s">
        <v>103</v>
      </c>
      <c r="B67" s="2" t="s">
        <v>51</v>
      </c>
      <c r="C67" s="11" t="s">
        <v>8</v>
      </c>
      <c r="D67" s="11" t="s">
        <v>100</v>
      </c>
      <c r="E67" s="5" t="s">
        <v>102</v>
      </c>
      <c r="F67" s="5" t="s">
        <v>104</v>
      </c>
      <c r="G67" s="29">
        <f t="shared" si="34"/>
        <v>2.2000000000000002</v>
      </c>
      <c r="H67" s="29">
        <f t="shared" si="34"/>
        <v>0</v>
      </c>
      <c r="I67" s="29">
        <f t="shared" si="34"/>
        <v>2.2000000000000002</v>
      </c>
      <c r="J67" s="29">
        <f t="shared" si="34"/>
        <v>0</v>
      </c>
      <c r="K67" s="29">
        <f t="shared" si="34"/>
        <v>0</v>
      </c>
    </row>
    <row r="68" spans="1:11" ht="30">
      <c r="A68" s="71" t="s">
        <v>105</v>
      </c>
      <c r="B68" s="6" t="s">
        <v>51</v>
      </c>
      <c r="C68" s="16" t="s">
        <v>8</v>
      </c>
      <c r="D68" s="16" t="s">
        <v>100</v>
      </c>
      <c r="E68" s="7" t="s">
        <v>102</v>
      </c>
      <c r="F68" s="7" t="s">
        <v>106</v>
      </c>
      <c r="G68" s="28">
        <v>2.2000000000000002</v>
      </c>
      <c r="H68" s="28">
        <v>0</v>
      </c>
      <c r="I68" s="28">
        <f>G68+H68</f>
        <v>2.2000000000000002</v>
      </c>
      <c r="J68" s="28">
        <v>0</v>
      </c>
      <c r="K68" s="28">
        <v>0</v>
      </c>
    </row>
    <row r="69" spans="1:11" ht="15">
      <c r="A69" s="56" t="s">
        <v>18</v>
      </c>
      <c r="B69" s="2" t="s">
        <v>51</v>
      </c>
      <c r="C69" s="11" t="s">
        <v>8</v>
      </c>
      <c r="D69" s="11" t="s">
        <v>20</v>
      </c>
      <c r="E69" s="11"/>
      <c r="F69" s="11"/>
      <c r="G69" s="29">
        <f t="shared" ref="G69:K75" si="35">G70</f>
        <v>99</v>
      </c>
      <c r="H69" s="29">
        <f t="shared" si="35"/>
        <v>25</v>
      </c>
      <c r="I69" s="29">
        <f t="shared" si="35"/>
        <v>124</v>
      </c>
      <c r="J69" s="29">
        <f t="shared" si="35"/>
        <v>6.5</v>
      </c>
      <c r="K69" s="29">
        <f t="shared" si="35"/>
        <v>6.5</v>
      </c>
    </row>
    <row r="70" spans="1:11" ht="15">
      <c r="A70" s="46" t="s">
        <v>24</v>
      </c>
      <c r="B70" s="3" t="s">
        <v>51</v>
      </c>
      <c r="C70" s="19" t="s">
        <v>8</v>
      </c>
      <c r="D70" s="19" t="s">
        <v>20</v>
      </c>
      <c r="E70" s="5" t="s">
        <v>54</v>
      </c>
      <c r="F70" s="5"/>
      <c r="G70" s="45">
        <f t="shared" si="35"/>
        <v>99</v>
      </c>
      <c r="H70" s="45">
        <f t="shared" si="35"/>
        <v>25</v>
      </c>
      <c r="I70" s="45">
        <f t="shared" si="35"/>
        <v>124</v>
      </c>
      <c r="J70" s="45">
        <f t="shared" si="35"/>
        <v>6.5</v>
      </c>
      <c r="K70" s="45">
        <f t="shared" si="35"/>
        <v>6.5</v>
      </c>
    </row>
    <row r="71" spans="1:11" ht="30">
      <c r="A71" s="57" t="s">
        <v>19</v>
      </c>
      <c r="B71" s="3" t="s">
        <v>51</v>
      </c>
      <c r="C71" s="14" t="s">
        <v>8</v>
      </c>
      <c r="D71" s="14" t="s">
        <v>20</v>
      </c>
      <c r="E71" s="5" t="s">
        <v>57</v>
      </c>
      <c r="F71" s="5" t="s">
        <v>7</v>
      </c>
      <c r="G71" s="45">
        <f>G75+G72</f>
        <v>99</v>
      </c>
      <c r="H71" s="45">
        <f>H75+H72</f>
        <v>25</v>
      </c>
      <c r="I71" s="45">
        <f>I75+I72</f>
        <v>124</v>
      </c>
      <c r="J71" s="45">
        <f>J75</f>
        <v>6.5</v>
      </c>
      <c r="K71" s="45">
        <f>K75</f>
        <v>6.5</v>
      </c>
    </row>
    <row r="72" spans="1:11" ht="30">
      <c r="A72" s="70" t="s">
        <v>82</v>
      </c>
      <c r="B72" s="3" t="s">
        <v>51</v>
      </c>
      <c r="C72" s="14" t="s">
        <v>8</v>
      </c>
      <c r="D72" s="14" t="s">
        <v>20</v>
      </c>
      <c r="E72" s="5" t="s">
        <v>57</v>
      </c>
      <c r="F72" s="5" t="s">
        <v>25</v>
      </c>
      <c r="G72" s="45">
        <f>G73</f>
        <v>95</v>
      </c>
      <c r="H72" s="45">
        <f>H73</f>
        <v>25</v>
      </c>
      <c r="I72" s="45">
        <f>H72+G72</f>
        <v>120</v>
      </c>
      <c r="J72" s="45">
        <v>0</v>
      </c>
      <c r="K72" s="45">
        <v>0</v>
      </c>
    </row>
    <row r="73" spans="1:11" ht="30">
      <c r="A73" s="70" t="s">
        <v>48</v>
      </c>
      <c r="B73" s="3" t="s">
        <v>51</v>
      </c>
      <c r="C73" s="14" t="s">
        <v>8</v>
      </c>
      <c r="D73" s="14" t="s">
        <v>20</v>
      </c>
      <c r="E73" s="5" t="s">
        <v>57</v>
      </c>
      <c r="F73" s="5" t="s">
        <v>26</v>
      </c>
      <c r="G73" s="45">
        <f>G74</f>
        <v>95</v>
      </c>
      <c r="H73" s="45">
        <f>H74</f>
        <v>25</v>
      </c>
      <c r="I73" s="45">
        <f>G73+H73</f>
        <v>120</v>
      </c>
      <c r="J73" s="45">
        <v>0</v>
      </c>
      <c r="K73" s="45">
        <v>0</v>
      </c>
    </row>
    <row r="74" spans="1:11" ht="30">
      <c r="A74" s="71" t="s">
        <v>127</v>
      </c>
      <c r="B74" s="7" t="s">
        <v>51</v>
      </c>
      <c r="C74" s="16" t="s">
        <v>8</v>
      </c>
      <c r="D74" s="16" t="s">
        <v>20</v>
      </c>
      <c r="E74" s="7" t="s">
        <v>57</v>
      </c>
      <c r="F74" s="7" t="s">
        <v>21</v>
      </c>
      <c r="G74" s="28">
        <v>95</v>
      </c>
      <c r="H74" s="28">
        <v>25</v>
      </c>
      <c r="I74" s="28">
        <f>G74+H74</f>
        <v>120</v>
      </c>
      <c r="J74" s="28">
        <v>0</v>
      </c>
      <c r="K74" s="28">
        <v>0</v>
      </c>
    </row>
    <row r="75" spans="1:11" ht="21.75" customHeight="1">
      <c r="A75" s="52" t="s">
        <v>27</v>
      </c>
      <c r="B75" s="8" t="s">
        <v>51</v>
      </c>
      <c r="C75" s="14" t="s">
        <v>8</v>
      </c>
      <c r="D75" s="14" t="s">
        <v>20</v>
      </c>
      <c r="E75" s="5" t="s">
        <v>58</v>
      </c>
      <c r="F75" s="5" t="s">
        <v>28</v>
      </c>
      <c r="G75" s="29">
        <f t="shared" si="35"/>
        <v>4</v>
      </c>
      <c r="H75" s="29">
        <f t="shared" si="35"/>
        <v>0</v>
      </c>
      <c r="I75" s="29">
        <f t="shared" si="35"/>
        <v>4</v>
      </c>
      <c r="J75" s="29">
        <f t="shared" si="35"/>
        <v>6.5</v>
      </c>
      <c r="K75" s="29">
        <f t="shared" si="35"/>
        <v>6.5</v>
      </c>
    </row>
    <row r="76" spans="1:11" ht="15">
      <c r="A76" s="52" t="s">
        <v>29</v>
      </c>
      <c r="B76" s="2" t="s">
        <v>51</v>
      </c>
      <c r="C76" s="14" t="s">
        <v>8</v>
      </c>
      <c r="D76" s="14" t="s">
        <v>20</v>
      </c>
      <c r="E76" s="5" t="s">
        <v>57</v>
      </c>
      <c r="F76" s="5" t="s">
        <v>30</v>
      </c>
      <c r="G76" s="29">
        <f>G77</f>
        <v>4</v>
      </c>
      <c r="H76" s="29">
        <f>H77</f>
        <v>0</v>
      </c>
      <c r="I76" s="29">
        <f>I77</f>
        <v>4</v>
      </c>
      <c r="J76" s="29">
        <f>J77</f>
        <v>6.5</v>
      </c>
      <c r="K76" s="29">
        <f>K77</f>
        <v>6.5</v>
      </c>
    </row>
    <row r="77" spans="1:11" ht="15">
      <c r="A77" s="49" t="s">
        <v>75</v>
      </c>
      <c r="B77" s="6" t="s">
        <v>51</v>
      </c>
      <c r="C77" s="16" t="s">
        <v>8</v>
      </c>
      <c r="D77" s="16" t="s">
        <v>20</v>
      </c>
      <c r="E77" s="7" t="s">
        <v>57</v>
      </c>
      <c r="F77" s="7" t="s">
        <v>53</v>
      </c>
      <c r="G77" s="28">
        <v>4</v>
      </c>
      <c r="H77" s="28">
        <v>0</v>
      </c>
      <c r="I77" s="28">
        <f>G77+H77</f>
        <v>4</v>
      </c>
      <c r="J77" s="28">
        <v>6.5</v>
      </c>
      <c r="K77" s="28">
        <v>6.5</v>
      </c>
    </row>
    <row r="78" spans="1:11" ht="28.5">
      <c r="A78" s="58" t="s">
        <v>31</v>
      </c>
      <c r="B78" s="20" t="s">
        <v>51</v>
      </c>
      <c r="C78" s="20" t="s">
        <v>9</v>
      </c>
      <c r="D78" s="20" t="s">
        <v>16</v>
      </c>
      <c r="E78" s="20"/>
      <c r="F78" s="20"/>
      <c r="G78" s="26">
        <f>G79</f>
        <v>186.3</v>
      </c>
      <c r="H78" s="26">
        <f>H79</f>
        <v>6.2</v>
      </c>
      <c r="I78" s="26">
        <f>I79</f>
        <v>192.5</v>
      </c>
      <c r="J78" s="26">
        <f t="shared" ref="J78:K78" si="36">J79</f>
        <v>145.6</v>
      </c>
      <c r="K78" s="26">
        <f t="shared" si="36"/>
        <v>145.6</v>
      </c>
    </row>
    <row r="79" spans="1:11" ht="45">
      <c r="A79" s="59" t="s">
        <v>95</v>
      </c>
      <c r="B79" s="4" t="s">
        <v>51</v>
      </c>
      <c r="C79" s="11" t="s">
        <v>9</v>
      </c>
      <c r="D79" s="11" t="s">
        <v>15</v>
      </c>
      <c r="E79" s="5"/>
      <c r="F79" s="5"/>
      <c r="G79" s="29">
        <f t="shared" ref="G79:K79" si="37">G80</f>
        <v>186.3</v>
      </c>
      <c r="H79" s="29">
        <f t="shared" si="37"/>
        <v>6.2</v>
      </c>
      <c r="I79" s="29">
        <f t="shared" si="37"/>
        <v>192.5</v>
      </c>
      <c r="J79" s="29">
        <f t="shared" si="37"/>
        <v>145.6</v>
      </c>
      <c r="K79" s="29">
        <f t="shared" si="37"/>
        <v>145.6</v>
      </c>
    </row>
    <row r="80" spans="1:11" ht="15">
      <c r="A80" s="54" t="s">
        <v>24</v>
      </c>
      <c r="B80" s="9">
        <v>926</v>
      </c>
      <c r="C80" s="2" t="s">
        <v>9</v>
      </c>
      <c r="D80" s="2" t="s">
        <v>15</v>
      </c>
      <c r="E80" s="3" t="s">
        <v>54</v>
      </c>
      <c r="F80" s="5"/>
      <c r="G80" s="29">
        <f>G85+G81</f>
        <v>186.3</v>
      </c>
      <c r="H80" s="29">
        <f>H85+H81</f>
        <v>6.2</v>
      </c>
      <c r="I80" s="29">
        <f>I85+I81</f>
        <v>192.5</v>
      </c>
      <c r="J80" s="29">
        <f t="shared" ref="J80:K80" si="38">J85+J81</f>
        <v>145.6</v>
      </c>
      <c r="K80" s="29">
        <f t="shared" si="38"/>
        <v>145.6</v>
      </c>
    </row>
    <row r="81" spans="1:11" ht="45">
      <c r="A81" s="54" t="s">
        <v>112</v>
      </c>
      <c r="B81" s="4" t="s">
        <v>51</v>
      </c>
      <c r="C81" s="11" t="s">
        <v>9</v>
      </c>
      <c r="D81" s="11" t="s">
        <v>15</v>
      </c>
      <c r="E81" s="3" t="s">
        <v>111</v>
      </c>
      <c r="F81" s="5"/>
      <c r="G81" s="29">
        <f t="shared" ref="G81:I83" si="39">G82</f>
        <v>30</v>
      </c>
      <c r="H81" s="29">
        <f t="shared" si="39"/>
        <v>6.2</v>
      </c>
      <c r="I81" s="29">
        <f t="shared" si="39"/>
        <v>36.200000000000003</v>
      </c>
      <c r="J81" s="29">
        <f t="shared" ref="J81:K81" si="40">J82</f>
        <v>0</v>
      </c>
      <c r="K81" s="29">
        <f t="shared" si="40"/>
        <v>0</v>
      </c>
    </row>
    <row r="82" spans="1:11" ht="30">
      <c r="A82" s="54" t="s">
        <v>88</v>
      </c>
      <c r="B82" s="9">
        <v>926</v>
      </c>
      <c r="C82" s="2" t="s">
        <v>9</v>
      </c>
      <c r="D82" s="2" t="s">
        <v>15</v>
      </c>
      <c r="E82" s="3" t="s">
        <v>111</v>
      </c>
      <c r="F82" s="5" t="s">
        <v>25</v>
      </c>
      <c r="G82" s="29">
        <f t="shared" si="39"/>
        <v>30</v>
      </c>
      <c r="H82" s="29">
        <f t="shared" si="39"/>
        <v>6.2</v>
      </c>
      <c r="I82" s="29">
        <f t="shared" si="39"/>
        <v>36.200000000000003</v>
      </c>
      <c r="J82" s="29">
        <f t="shared" ref="J82:K82" si="41">J83</f>
        <v>0</v>
      </c>
      <c r="K82" s="29">
        <f t="shared" si="41"/>
        <v>0</v>
      </c>
    </row>
    <row r="83" spans="1:11" ht="30">
      <c r="A83" s="54" t="s">
        <v>48</v>
      </c>
      <c r="B83" s="9">
        <v>926</v>
      </c>
      <c r="C83" s="11" t="s">
        <v>9</v>
      </c>
      <c r="D83" s="11" t="s">
        <v>15</v>
      </c>
      <c r="E83" s="3" t="s">
        <v>111</v>
      </c>
      <c r="F83" s="5" t="s">
        <v>26</v>
      </c>
      <c r="G83" s="29">
        <f t="shared" si="39"/>
        <v>30</v>
      </c>
      <c r="H83" s="29">
        <f t="shared" si="39"/>
        <v>6.2</v>
      </c>
      <c r="I83" s="29">
        <f t="shared" si="39"/>
        <v>36.200000000000003</v>
      </c>
      <c r="J83" s="29">
        <f t="shared" ref="J83:K83" si="42">J84</f>
        <v>0</v>
      </c>
      <c r="K83" s="29">
        <f t="shared" si="42"/>
        <v>0</v>
      </c>
    </row>
    <row r="84" spans="1:11" ht="15">
      <c r="A84" s="60" t="s">
        <v>78</v>
      </c>
      <c r="B84" s="6">
        <v>926</v>
      </c>
      <c r="C84" s="6" t="s">
        <v>9</v>
      </c>
      <c r="D84" s="6" t="s">
        <v>15</v>
      </c>
      <c r="E84" s="7" t="s">
        <v>111</v>
      </c>
      <c r="F84" s="7" t="s">
        <v>21</v>
      </c>
      <c r="G84" s="28">
        <v>30</v>
      </c>
      <c r="H84" s="28">
        <v>6.2</v>
      </c>
      <c r="I84" s="28">
        <f>G84+H84</f>
        <v>36.200000000000003</v>
      </c>
      <c r="J84" s="28">
        <v>0</v>
      </c>
      <c r="K84" s="28">
        <v>0</v>
      </c>
    </row>
    <row r="85" spans="1:11" ht="45">
      <c r="A85" s="50" t="s">
        <v>91</v>
      </c>
      <c r="B85" s="1" t="s">
        <v>51</v>
      </c>
      <c r="C85" s="11" t="s">
        <v>9</v>
      </c>
      <c r="D85" s="11" t="s">
        <v>15</v>
      </c>
      <c r="E85" s="3" t="s">
        <v>90</v>
      </c>
      <c r="F85" s="3"/>
      <c r="G85" s="29">
        <f t="shared" ref="G85:K86" si="43">G86</f>
        <v>156.30000000000001</v>
      </c>
      <c r="H85" s="29">
        <f t="shared" si="43"/>
        <v>0</v>
      </c>
      <c r="I85" s="29">
        <f t="shared" si="43"/>
        <v>156.30000000000001</v>
      </c>
      <c r="J85" s="29">
        <f t="shared" si="43"/>
        <v>145.6</v>
      </c>
      <c r="K85" s="29">
        <f t="shared" si="43"/>
        <v>145.6</v>
      </c>
    </row>
    <row r="86" spans="1:11" ht="30">
      <c r="A86" s="48" t="s">
        <v>88</v>
      </c>
      <c r="B86" s="1" t="s">
        <v>51</v>
      </c>
      <c r="C86" s="11" t="s">
        <v>9</v>
      </c>
      <c r="D86" s="11" t="s">
        <v>15</v>
      </c>
      <c r="E86" s="3" t="s">
        <v>90</v>
      </c>
      <c r="F86" s="3" t="s">
        <v>25</v>
      </c>
      <c r="G86" s="29">
        <f t="shared" si="43"/>
        <v>156.30000000000001</v>
      </c>
      <c r="H86" s="29">
        <f t="shared" si="43"/>
        <v>0</v>
      </c>
      <c r="I86" s="29">
        <f t="shared" si="43"/>
        <v>156.30000000000001</v>
      </c>
      <c r="J86" s="29">
        <f t="shared" si="43"/>
        <v>145.6</v>
      </c>
      <c r="K86" s="29">
        <f t="shared" si="43"/>
        <v>145.6</v>
      </c>
    </row>
    <row r="87" spans="1:11" ht="30">
      <c r="A87" s="48" t="s">
        <v>48</v>
      </c>
      <c r="B87" s="1" t="s">
        <v>51</v>
      </c>
      <c r="C87" s="11" t="s">
        <v>9</v>
      </c>
      <c r="D87" s="11" t="s">
        <v>15</v>
      </c>
      <c r="E87" s="3" t="s">
        <v>90</v>
      </c>
      <c r="F87" s="3" t="s">
        <v>26</v>
      </c>
      <c r="G87" s="29">
        <f>G88+G89</f>
        <v>156.30000000000001</v>
      </c>
      <c r="H87" s="29">
        <f>H88+H89</f>
        <v>0</v>
      </c>
      <c r="I87" s="29">
        <f>I88+I89</f>
        <v>156.30000000000001</v>
      </c>
      <c r="J87" s="29">
        <f t="shared" ref="J87:K87" si="44">J88+J89</f>
        <v>145.6</v>
      </c>
      <c r="K87" s="29">
        <f t="shared" si="44"/>
        <v>145.6</v>
      </c>
    </row>
    <row r="88" spans="1:11" ht="15">
      <c r="A88" s="60" t="s">
        <v>78</v>
      </c>
      <c r="B88" s="6" t="s">
        <v>51</v>
      </c>
      <c r="C88" s="6" t="s">
        <v>9</v>
      </c>
      <c r="D88" s="6" t="s">
        <v>15</v>
      </c>
      <c r="E88" s="7" t="s">
        <v>90</v>
      </c>
      <c r="F88" s="7" t="s">
        <v>21</v>
      </c>
      <c r="G88" s="28">
        <v>11</v>
      </c>
      <c r="H88" s="28">
        <v>0</v>
      </c>
      <c r="I88" s="28">
        <f t="shared" ref="I88:I89" si="45">G88+H88</f>
        <v>11</v>
      </c>
      <c r="J88" s="28">
        <v>0</v>
      </c>
      <c r="K88" s="28">
        <v>0</v>
      </c>
    </row>
    <row r="89" spans="1:11" ht="15">
      <c r="A89" s="49" t="s">
        <v>86</v>
      </c>
      <c r="B89" s="6" t="s">
        <v>51</v>
      </c>
      <c r="C89" s="16" t="s">
        <v>9</v>
      </c>
      <c r="D89" s="16" t="s">
        <v>15</v>
      </c>
      <c r="E89" s="7" t="s">
        <v>90</v>
      </c>
      <c r="F89" s="7" t="s">
        <v>87</v>
      </c>
      <c r="G89" s="28">
        <v>145.30000000000001</v>
      </c>
      <c r="H89" s="28">
        <v>0</v>
      </c>
      <c r="I89" s="28">
        <f t="shared" si="45"/>
        <v>145.30000000000001</v>
      </c>
      <c r="J89" s="28">
        <v>145.6</v>
      </c>
      <c r="K89" s="28">
        <v>145.6</v>
      </c>
    </row>
    <row r="90" spans="1:11" ht="14.25">
      <c r="A90" s="58" t="s">
        <v>32</v>
      </c>
      <c r="B90" s="20" t="s">
        <v>51</v>
      </c>
      <c r="C90" s="20" t="s">
        <v>11</v>
      </c>
      <c r="D90" s="20" t="s">
        <v>16</v>
      </c>
      <c r="E90" s="20"/>
      <c r="F90" s="20" t="s">
        <v>7</v>
      </c>
      <c r="G90" s="43">
        <f>G91</f>
        <v>2815.8</v>
      </c>
      <c r="H90" s="43">
        <f>H91</f>
        <v>-19.100000000000001</v>
      </c>
      <c r="I90" s="43">
        <f>I91</f>
        <v>2796.7</v>
      </c>
      <c r="J90" s="43">
        <f t="shared" ref="J90:K90" si="46">J91</f>
        <v>1588.1999999999998</v>
      </c>
      <c r="K90" s="43">
        <f t="shared" si="46"/>
        <v>1671.1</v>
      </c>
    </row>
    <row r="91" spans="1:11" ht="15">
      <c r="A91" s="51" t="s">
        <v>14</v>
      </c>
      <c r="B91" s="2" t="s">
        <v>51</v>
      </c>
      <c r="C91" s="2" t="s">
        <v>11</v>
      </c>
      <c r="D91" s="2" t="s">
        <v>9</v>
      </c>
      <c r="E91" s="2"/>
      <c r="F91" s="2" t="s">
        <v>7</v>
      </c>
      <c r="G91" s="45">
        <f t="shared" ref="G91:K91" si="47">G92</f>
        <v>2815.8</v>
      </c>
      <c r="H91" s="45">
        <f t="shared" si="47"/>
        <v>-19.100000000000001</v>
      </c>
      <c r="I91" s="45">
        <f t="shared" si="47"/>
        <v>2796.7</v>
      </c>
      <c r="J91" s="45">
        <f t="shared" si="47"/>
        <v>1588.1999999999998</v>
      </c>
      <c r="K91" s="45">
        <f t="shared" si="47"/>
        <v>1671.1</v>
      </c>
    </row>
    <row r="92" spans="1:11" ht="15">
      <c r="A92" s="46" t="s">
        <v>24</v>
      </c>
      <c r="B92" s="2" t="s">
        <v>51</v>
      </c>
      <c r="C92" s="2" t="s">
        <v>11</v>
      </c>
      <c r="D92" s="2" t="s">
        <v>9</v>
      </c>
      <c r="E92" s="5" t="s">
        <v>54</v>
      </c>
      <c r="F92" s="2"/>
      <c r="G92" s="45">
        <f>G106+G102+G117+G98+G93</f>
        <v>2815.8</v>
      </c>
      <c r="H92" s="45">
        <f t="shared" ref="H92:K92" si="48">H106+H102+H117+H98+H93</f>
        <v>-19.100000000000001</v>
      </c>
      <c r="I92" s="45">
        <f t="shared" si="48"/>
        <v>2796.7</v>
      </c>
      <c r="J92" s="45">
        <f t="shared" si="48"/>
        <v>1588.1999999999998</v>
      </c>
      <c r="K92" s="45">
        <f t="shared" si="48"/>
        <v>1671.1</v>
      </c>
    </row>
    <row r="93" spans="1:11" ht="15">
      <c r="A93" s="46" t="s">
        <v>117</v>
      </c>
      <c r="B93" s="2" t="s">
        <v>51</v>
      </c>
      <c r="C93" s="2" t="s">
        <v>11</v>
      </c>
      <c r="D93" s="2" t="s">
        <v>9</v>
      </c>
      <c r="E93" s="5" t="s">
        <v>116</v>
      </c>
      <c r="F93" s="2"/>
      <c r="G93" s="45">
        <f t="shared" ref="G93:K95" si="49">G94</f>
        <v>280</v>
      </c>
      <c r="H93" s="45">
        <f t="shared" si="49"/>
        <v>33.5</v>
      </c>
      <c r="I93" s="45">
        <f t="shared" si="49"/>
        <v>313.5</v>
      </c>
      <c r="J93" s="45">
        <f t="shared" si="49"/>
        <v>0</v>
      </c>
      <c r="K93" s="45">
        <f t="shared" si="49"/>
        <v>0</v>
      </c>
    </row>
    <row r="94" spans="1:11" ht="30">
      <c r="A94" s="46" t="s">
        <v>88</v>
      </c>
      <c r="B94" s="2" t="s">
        <v>51</v>
      </c>
      <c r="C94" s="2" t="s">
        <v>11</v>
      </c>
      <c r="D94" s="2" t="s">
        <v>9</v>
      </c>
      <c r="E94" s="5" t="s">
        <v>116</v>
      </c>
      <c r="F94" s="2" t="s">
        <v>25</v>
      </c>
      <c r="G94" s="45">
        <f t="shared" si="49"/>
        <v>280</v>
      </c>
      <c r="H94" s="45">
        <f t="shared" si="49"/>
        <v>33.5</v>
      </c>
      <c r="I94" s="45">
        <f t="shared" si="49"/>
        <v>313.5</v>
      </c>
      <c r="J94" s="45">
        <f t="shared" si="49"/>
        <v>0</v>
      </c>
      <c r="K94" s="45">
        <f t="shared" si="49"/>
        <v>0</v>
      </c>
    </row>
    <row r="95" spans="1:11" ht="30">
      <c r="A95" s="46" t="s">
        <v>48</v>
      </c>
      <c r="B95" s="2" t="s">
        <v>51</v>
      </c>
      <c r="C95" s="2" t="s">
        <v>11</v>
      </c>
      <c r="D95" s="2" t="s">
        <v>9</v>
      </c>
      <c r="E95" s="5" t="s">
        <v>116</v>
      </c>
      <c r="F95" s="2" t="s">
        <v>26</v>
      </c>
      <c r="G95" s="45">
        <f>G96+G97</f>
        <v>280</v>
      </c>
      <c r="H95" s="45">
        <f>H96+H97</f>
        <v>33.5</v>
      </c>
      <c r="I95" s="45">
        <f>I96+I97</f>
        <v>313.5</v>
      </c>
      <c r="J95" s="45">
        <f t="shared" si="49"/>
        <v>0</v>
      </c>
      <c r="K95" s="45">
        <f t="shared" si="49"/>
        <v>0</v>
      </c>
    </row>
    <row r="96" spans="1:11" ht="15">
      <c r="A96" s="60" t="s">
        <v>78</v>
      </c>
      <c r="B96" s="6" t="s">
        <v>51</v>
      </c>
      <c r="C96" s="6" t="s">
        <v>11</v>
      </c>
      <c r="D96" s="6" t="s">
        <v>9</v>
      </c>
      <c r="E96" s="7" t="s">
        <v>116</v>
      </c>
      <c r="F96" s="7" t="s">
        <v>21</v>
      </c>
      <c r="G96" s="28">
        <v>130</v>
      </c>
      <c r="H96" s="28">
        <v>0</v>
      </c>
      <c r="I96" s="28">
        <f>G96+H96</f>
        <v>130</v>
      </c>
      <c r="J96" s="28">
        <v>0</v>
      </c>
      <c r="K96" s="28">
        <v>0</v>
      </c>
    </row>
    <row r="97" spans="1:11" ht="15">
      <c r="A97" s="62" t="s">
        <v>86</v>
      </c>
      <c r="B97" s="22">
        <v>926</v>
      </c>
      <c r="C97" s="22" t="s">
        <v>11</v>
      </c>
      <c r="D97" s="22" t="s">
        <v>9</v>
      </c>
      <c r="E97" s="22" t="s">
        <v>116</v>
      </c>
      <c r="F97" s="22">
        <v>247</v>
      </c>
      <c r="G97" s="28">
        <v>150</v>
      </c>
      <c r="H97" s="28">
        <v>33.5</v>
      </c>
      <c r="I97" s="28">
        <f>G97+H97</f>
        <v>183.5</v>
      </c>
      <c r="J97" s="28">
        <v>0</v>
      </c>
      <c r="K97" s="28">
        <v>0</v>
      </c>
    </row>
    <row r="98" spans="1:11" ht="15">
      <c r="A98" s="46" t="s">
        <v>114</v>
      </c>
      <c r="B98" s="2" t="s">
        <v>51</v>
      </c>
      <c r="C98" s="2" t="s">
        <v>11</v>
      </c>
      <c r="D98" s="2" t="s">
        <v>9</v>
      </c>
      <c r="E98" s="5" t="s">
        <v>113</v>
      </c>
      <c r="F98" s="2"/>
      <c r="G98" s="45">
        <f t="shared" ref="G98:K100" si="50">G99</f>
        <v>713.5</v>
      </c>
      <c r="H98" s="45">
        <f t="shared" si="50"/>
        <v>-6.2</v>
      </c>
      <c r="I98" s="45">
        <f t="shared" si="50"/>
        <v>707.3</v>
      </c>
      <c r="J98" s="45">
        <f t="shared" si="50"/>
        <v>0</v>
      </c>
      <c r="K98" s="45">
        <f t="shared" si="50"/>
        <v>0</v>
      </c>
    </row>
    <row r="99" spans="1:11" ht="30">
      <c r="A99" s="46" t="s">
        <v>88</v>
      </c>
      <c r="B99" s="2" t="s">
        <v>51</v>
      </c>
      <c r="C99" s="2" t="s">
        <v>11</v>
      </c>
      <c r="D99" s="2" t="s">
        <v>9</v>
      </c>
      <c r="E99" s="5" t="s">
        <v>113</v>
      </c>
      <c r="F99" s="2" t="s">
        <v>25</v>
      </c>
      <c r="G99" s="45">
        <f t="shared" si="50"/>
        <v>713.5</v>
      </c>
      <c r="H99" s="45">
        <f t="shared" si="50"/>
        <v>-6.2</v>
      </c>
      <c r="I99" s="45">
        <f t="shared" si="50"/>
        <v>707.3</v>
      </c>
      <c r="J99" s="45">
        <f t="shared" si="50"/>
        <v>0</v>
      </c>
      <c r="K99" s="45">
        <f t="shared" si="50"/>
        <v>0</v>
      </c>
    </row>
    <row r="100" spans="1:11" ht="30">
      <c r="A100" s="46" t="s">
        <v>48</v>
      </c>
      <c r="B100" s="2" t="s">
        <v>51</v>
      </c>
      <c r="C100" s="2" t="s">
        <v>11</v>
      </c>
      <c r="D100" s="2" t="s">
        <v>9</v>
      </c>
      <c r="E100" s="5" t="s">
        <v>113</v>
      </c>
      <c r="F100" s="2" t="s">
        <v>26</v>
      </c>
      <c r="G100" s="45">
        <f t="shared" si="50"/>
        <v>713.5</v>
      </c>
      <c r="H100" s="45">
        <f t="shared" si="50"/>
        <v>-6.2</v>
      </c>
      <c r="I100" s="45">
        <f t="shared" si="50"/>
        <v>707.3</v>
      </c>
      <c r="J100" s="45">
        <f t="shared" si="50"/>
        <v>0</v>
      </c>
      <c r="K100" s="45">
        <f t="shared" si="50"/>
        <v>0</v>
      </c>
    </row>
    <row r="101" spans="1:11" ht="15">
      <c r="A101" s="60" t="s">
        <v>78</v>
      </c>
      <c r="B101" s="6" t="s">
        <v>51</v>
      </c>
      <c r="C101" s="6" t="s">
        <v>11</v>
      </c>
      <c r="D101" s="6" t="s">
        <v>9</v>
      </c>
      <c r="E101" s="7" t="s">
        <v>113</v>
      </c>
      <c r="F101" s="7" t="s">
        <v>21</v>
      </c>
      <c r="G101" s="28">
        <v>713.5</v>
      </c>
      <c r="H101" s="28">
        <v>-6.2</v>
      </c>
      <c r="I101" s="28">
        <f>G101+H101</f>
        <v>707.3</v>
      </c>
      <c r="J101" s="28">
        <v>0</v>
      </c>
      <c r="K101" s="28">
        <v>0</v>
      </c>
    </row>
    <row r="102" spans="1:11" ht="45">
      <c r="A102" s="61" t="s">
        <v>96</v>
      </c>
      <c r="B102" s="2" t="s">
        <v>51</v>
      </c>
      <c r="C102" s="21" t="s">
        <v>11</v>
      </c>
      <c r="D102" s="21" t="s">
        <v>9</v>
      </c>
      <c r="E102" s="21" t="s">
        <v>83</v>
      </c>
      <c r="F102" s="21"/>
      <c r="G102" s="29">
        <f t="shared" ref="G102:I104" si="51">G103</f>
        <v>201.1</v>
      </c>
      <c r="H102" s="29">
        <f t="shared" si="51"/>
        <v>0</v>
      </c>
      <c r="I102" s="29">
        <f t="shared" si="51"/>
        <v>201.1</v>
      </c>
      <c r="J102" s="29">
        <f t="shared" ref="J102:K104" si="52">J103</f>
        <v>212.2</v>
      </c>
      <c r="K102" s="29">
        <f t="shared" si="52"/>
        <v>223.3</v>
      </c>
    </row>
    <row r="103" spans="1:11" ht="30">
      <c r="A103" s="61" t="s">
        <v>82</v>
      </c>
      <c r="B103" s="2" t="s">
        <v>51</v>
      </c>
      <c r="C103" s="21" t="s">
        <v>11</v>
      </c>
      <c r="D103" s="21" t="s">
        <v>9</v>
      </c>
      <c r="E103" s="21" t="s">
        <v>83</v>
      </c>
      <c r="F103" s="21" t="s">
        <v>25</v>
      </c>
      <c r="G103" s="29">
        <f t="shared" si="51"/>
        <v>201.1</v>
      </c>
      <c r="H103" s="29">
        <f t="shared" si="51"/>
        <v>0</v>
      </c>
      <c r="I103" s="29">
        <f t="shared" si="51"/>
        <v>201.1</v>
      </c>
      <c r="J103" s="29">
        <f t="shared" si="52"/>
        <v>212.2</v>
      </c>
      <c r="K103" s="29">
        <f t="shared" si="52"/>
        <v>223.3</v>
      </c>
    </row>
    <row r="104" spans="1:11" ht="30">
      <c r="A104" s="61" t="s">
        <v>48</v>
      </c>
      <c r="B104" s="2" t="s">
        <v>51</v>
      </c>
      <c r="C104" s="21" t="s">
        <v>11</v>
      </c>
      <c r="D104" s="21" t="s">
        <v>9</v>
      </c>
      <c r="E104" s="21" t="s">
        <v>83</v>
      </c>
      <c r="F104" s="21" t="s">
        <v>26</v>
      </c>
      <c r="G104" s="29">
        <f t="shared" si="51"/>
        <v>201.1</v>
      </c>
      <c r="H104" s="29">
        <f t="shared" si="51"/>
        <v>0</v>
      </c>
      <c r="I104" s="29">
        <f t="shared" si="51"/>
        <v>201.1</v>
      </c>
      <c r="J104" s="29">
        <f t="shared" si="52"/>
        <v>212.2</v>
      </c>
      <c r="K104" s="29">
        <f t="shared" si="52"/>
        <v>223.3</v>
      </c>
    </row>
    <row r="105" spans="1:11" ht="24.6" customHeight="1">
      <c r="A105" s="62" t="s">
        <v>86</v>
      </c>
      <c r="B105" s="22">
        <v>926</v>
      </c>
      <c r="C105" s="22" t="s">
        <v>11</v>
      </c>
      <c r="D105" s="22" t="s">
        <v>9</v>
      </c>
      <c r="E105" s="22" t="s">
        <v>83</v>
      </c>
      <c r="F105" s="22">
        <v>247</v>
      </c>
      <c r="G105" s="53">
        <v>201.1</v>
      </c>
      <c r="H105" s="53">
        <v>0</v>
      </c>
      <c r="I105" s="28">
        <f>G105+H105</f>
        <v>201.1</v>
      </c>
      <c r="J105" s="53">
        <v>212.2</v>
      </c>
      <c r="K105" s="53">
        <v>223.3</v>
      </c>
    </row>
    <row r="106" spans="1:11" ht="60">
      <c r="A106" s="63" t="s">
        <v>107</v>
      </c>
      <c r="B106" s="2" t="s">
        <v>51</v>
      </c>
      <c r="C106" s="2" t="s">
        <v>11</v>
      </c>
      <c r="D106" s="2" t="s">
        <v>9</v>
      </c>
      <c r="E106" s="5" t="s">
        <v>81</v>
      </c>
      <c r="F106" s="3"/>
      <c r="G106" s="29">
        <f>G111+G108+G114</f>
        <v>589.9</v>
      </c>
      <c r="H106" s="29">
        <f>H111+H107+H114</f>
        <v>0</v>
      </c>
      <c r="I106" s="29">
        <f>I111+I107+I114</f>
        <v>589.9</v>
      </c>
      <c r="J106" s="29">
        <f t="shared" ref="J106:K106" si="53">J111+J107+J114</f>
        <v>613.19999999999993</v>
      </c>
      <c r="K106" s="29">
        <f t="shared" si="53"/>
        <v>637.4</v>
      </c>
    </row>
    <row r="107" spans="1:11" ht="75.75" customHeight="1">
      <c r="A107" s="63" t="s">
        <v>39</v>
      </c>
      <c r="B107" s="2" t="s">
        <v>51</v>
      </c>
      <c r="C107" s="2" t="s">
        <v>11</v>
      </c>
      <c r="D107" s="2" t="s">
        <v>9</v>
      </c>
      <c r="E107" s="5" t="s">
        <v>81</v>
      </c>
      <c r="F107" s="3" t="s">
        <v>40</v>
      </c>
      <c r="G107" s="27">
        <f>G108</f>
        <v>532.9</v>
      </c>
      <c r="H107" s="29">
        <f>H108</f>
        <v>0</v>
      </c>
      <c r="I107" s="29">
        <f>I108</f>
        <v>532.9</v>
      </c>
      <c r="J107" s="29">
        <f t="shared" ref="J107:K107" si="54">J108</f>
        <v>532.9</v>
      </c>
      <c r="K107" s="29">
        <f t="shared" si="54"/>
        <v>532.9</v>
      </c>
    </row>
    <row r="108" spans="1:11" ht="24" customHeight="1">
      <c r="A108" s="46" t="s">
        <v>77</v>
      </c>
      <c r="B108" s="1" t="s">
        <v>51</v>
      </c>
      <c r="C108" s="2" t="s">
        <v>11</v>
      </c>
      <c r="D108" s="2" t="s">
        <v>9</v>
      </c>
      <c r="E108" s="5" t="s">
        <v>81</v>
      </c>
      <c r="F108" s="3" t="s">
        <v>76</v>
      </c>
      <c r="G108" s="27">
        <f>G109+G110</f>
        <v>532.9</v>
      </c>
      <c r="H108" s="27">
        <f>H109+H110</f>
        <v>0</v>
      </c>
      <c r="I108" s="27">
        <f>I109+I110</f>
        <v>532.9</v>
      </c>
      <c r="J108" s="27">
        <f t="shared" ref="J108:K108" si="55">J109+J110</f>
        <v>532.9</v>
      </c>
      <c r="K108" s="27">
        <f t="shared" si="55"/>
        <v>532.9</v>
      </c>
    </row>
    <row r="109" spans="1:11" ht="21" customHeight="1">
      <c r="A109" s="49" t="s">
        <v>74</v>
      </c>
      <c r="B109" s="6" t="s">
        <v>51</v>
      </c>
      <c r="C109" s="16" t="s">
        <v>11</v>
      </c>
      <c r="D109" s="16" t="s">
        <v>9</v>
      </c>
      <c r="E109" s="7" t="s">
        <v>81</v>
      </c>
      <c r="F109" s="7" t="s">
        <v>72</v>
      </c>
      <c r="G109" s="28">
        <v>409.3</v>
      </c>
      <c r="H109" s="28">
        <v>0</v>
      </c>
      <c r="I109" s="28">
        <f t="shared" ref="I109:I110" si="56">G109+H109</f>
        <v>409.3</v>
      </c>
      <c r="J109" s="28">
        <v>409.3</v>
      </c>
      <c r="K109" s="28">
        <v>409.3</v>
      </c>
    </row>
    <row r="110" spans="1:11" ht="51.75" customHeight="1">
      <c r="A110" s="49" t="s">
        <v>92</v>
      </c>
      <c r="B110" s="6" t="s">
        <v>51</v>
      </c>
      <c r="C110" s="16" t="s">
        <v>11</v>
      </c>
      <c r="D110" s="16" t="s">
        <v>9</v>
      </c>
      <c r="E110" s="7" t="s">
        <v>81</v>
      </c>
      <c r="F110" s="7" t="s">
        <v>73</v>
      </c>
      <c r="G110" s="28">
        <v>123.6</v>
      </c>
      <c r="H110" s="28">
        <v>0</v>
      </c>
      <c r="I110" s="28">
        <f t="shared" si="56"/>
        <v>123.6</v>
      </c>
      <c r="J110" s="28">
        <v>123.6</v>
      </c>
      <c r="K110" s="28">
        <v>123.6</v>
      </c>
    </row>
    <row r="111" spans="1:11" ht="30">
      <c r="A111" s="63" t="s">
        <v>82</v>
      </c>
      <c r="B111" s="2" t="s">
        <v>51</v>
      </c>
      <c r="C111" s="2" t="s">
        <v>11</v>
      </c>
      <c r="D111" s="2" t="s">
        <v>9</v>
      </c>
      <c r="E111" s="5" t="s">
        <v>81</v>
      </c>
      <c r="F111" s="3" t="s">
        <v>25</v>
      </c>
      <c r="G111" s="29">
        <f t="shared" ref="G111:I112" si="57">G112</f>
        <v>54.5</v>
      </c>
      <c r="H111" s="29">
        <f t="shared" si="57"/>
        <v>0</v>
      </c>
      <c r="I111" s="29">
        <f t="shared" si="57"/>
        <v>54.5</v>
      </c>
      <c r="J111" s="29">
        <f t="shared" ref="J111:K112" si="58">J112</f>
        <v>80.3</v>
      </c>
      <c r="K111" s="29">
        <f t="shared" si="58"/>
        <v>104.5</v>
      </c>
    </row>
    <row r="112" spans="1:11" ht="30">
      <c r="A112" s="63" t="s">
        <v>48</v>
      </c>
      <c r="B112" s="2" t="s">
        <v>51</v>
      </c>
      <c r="C112" s="2" t="s">
        <v>11</v>
      </c>
      <c r="D112" s="2" t="s">
        <v>9</v>
      </c>
      <c r="E112" s="5" t="s">
        <v>81</v>
      </c>
      <c r="F112" s="3" t="s">
        <v>26</v>
      </c>
      <c r="G112" s="29">
        <f t="shared" si="57"/>
        <v>54.5</v>
      </c>
      <c r="H112" s="29">
        <f t="shared" si="57"/>
        <v>0</v>
      </c>
      <c r="I112" s="29">
        <f t="shared" si="57"/>
        <v>54.5</v>
      </c>
      <c r="J112" s="29">
        <f t="shared" si="58"/>
        <v>80.3</v>
      </c>
      <c r="K112" s="29">
        <f t="shared" si="58"/>
        <v>104.5</v>
      </c>
    </row>
    <row r="113" spans="1:11" ht="15">
      <c r="A113" s="60" t="s">
        <v>78</v>
      </c>
      <c r="B113" s="18" t="s">
        <v>51</v>
      </c>
      <c r="C113" s="16" t="s">
        <v>11</v>
      </c>
      <c r="D113" s="16" t="s">
        <v>9</v>
      </c>
      <c r="E113" s="22" t="s">
        <v>81</v>
      </c>
      <c r="F113" s="7" t="s">
        <v>21</v>
      </c>
      <c r="G113" s="53">
        <v>54.5</v>
      </c>
      <c r="H113" s="53">
        <v>0</v>
      </c>
      <c r="I113" s="28">
        <f>G113+H113</f>
        <v>54.5</v>
      </c>
      <c r="J113" s="53">
        <v>80.3</v>
      </c>
      <c r="K113" s="53">
        <v>104.5</v>
      </c>
    </row>
    <row r="114" spans="1:11" ht="15">
      <c r="A114" s="80" t="s">
        <v>27</v>
      </c>
      <c r="B114" s="2" t="s">
        <v>51</v>
      </c>
      <c r="C114" s="2" t="s">
        <v>11</v>
      </c>
      <c r="D114" s="2" t="s">
        <v>9</v>
      </c>
      <c r="E114" s="5" t="s">
        <v>81</v>
      </c>
      <c r="F114" s="3" t="s">
        <v>28</v>
      </c>
      <c r="G114" s="27">
        <f t="shared" ref="G114:I115" si="59">G115</f>
        <v>2.5</v>
      </c>
      <c r="H114" s="27">
        <f t="shared" si="59"/>
        <v>0</v>
      </c>
      <c r="I114" s="27">
        <f t="shared" si="59"/>
        <v>2.5</v>
      </c>
      <c r="J114" s="27">
        <f t="shared" ref="J114:K115" si="60">J115</f>
        <v>0</v>
      </c>
      <c r="K114" s="27">
        <f t="shared" si="60"/>
        <v>0</v>
      </c>
    </row>
    <row r="115" spans="1:11" ht="15">
      <c r="A115" s="81" t="s">
        <v>29</v>
      </c>
      <c r="B115" s="2" t="s">
        <v>51</v>
      </c>
      <c r="C115" s="2" t="s">
        <v>11</v>
      </c>
      <c r="D115" s="2" t="s">
        <v>9</v>
      </c>
      <c r="E115" s="5" t="s">
        <v>81</v>
      </c>
      <c r="F115" s="3" t="s">
        <v>30</v>
      </c>
      <c r="G115" s="27">
        <f t="shared" si="59"/>
        <v>2.5</v>
      </c>
      <c r="H115" s="27">
        <f t="shared" si="59"/>
        <v>0</v>
      </c>
      <c r="I115" s="27">
        <f t="shared" si="59"/>
        <v>2.5</v>
      </c>
      <c r="J115" s="27">
        <f t="shared" si="60"/>
        <v>0</v>
      </c>
      <c r="K115" s="27">
        <f t="shared" si="60"/>
        <v>0</v>
      </c>
    </row>
    <row r="116" spans="1:11" ht="15">
      <c r="A116" s="82" t="s">
        <v>89</v>
      </c>
      <c r="B116" s="18" t="s">
        <v>51</v>
      </c>
      <c r="C116" s="16" t="s">
        <v>11</v>
      </c>
      <c r="D116" s="16" t="s">
        <v>9</v>
      </c>
      <c r="E116" s="22" t="s">
        <v>81</v>
      </c>
      <c r="F116" s="7" t="s">
        <v>65</v>
      </c>
      <c r="G116" s="53">
        <v>2.5</v>
      </c>
      <c r="H116" s="53">
        <v>0</v>
      </c>
      <c r="I116" s="28">
        <f>G116+H116</f>
        <v>2.5</v>
      </c>
      <c r="J116" s="53">
        <v>0</v>
      </c>
      <c r="K116" s="53">
        <v>0</v>
      </c>
    </row>
    <row r="117" spans="1:11" ht="45">
      <c r="A117" s="50" t="s">
        <v>91</v>
      </c>
      <c r="B117" s="5" t="s">
        <v>51</v>
      </c>
      <c r="C117" s="5" t="s">
        <v>11</v>
      </c>
      <c r="D117" s="5" t="s">
        <v>9</v>
      </c>
      <c r="E117" s="3" t="s">
        <v>90</v>
      </c>
      <c r="F117" s="3"/>
      <c r="G117" s="29">
        <f>G123+G119</f>
        <v>1031.3</v>
      </c>
      <c r="H117" s="29">
        <f>H123+H118</f>
        <v>-46.4</v>
      </c>
      <c r="I117" s="29">
        <f>I123+I118</f>
        <v>984.9</v>
      </c>
      <c r="J117" s="29">
        <f t="shared" ref="J117:K117" si="61">J123+J118</f>
        <v>762.8</v>
      </c>
      <c r="K117" s="29">
        <f t="shared" si="61"/>
        <v>810.4</v>
      </c>
    </row>
    <row r="118" spans="1:11" ht="75">
      <c r="A118" s="63" t="s">
        <v>39</v>
      </c>
      <c r="B118" s="5" t="s">
        <v>51</v>
      </c>
      <c r="C118" s="5" t="s">
        <v>11</v>
      </c>
      <c r="D118" s="5" t="s">
        <v>9</v>
      </c>
      <c r="E118" s="3" t="s">
        <v>90</v>
      </c>
      <c r="F118" s="3" t="s">
        <v>40</v>
      </c>
      <c r="G118" s="29"/>
      <c r="H118" s="29">
        <f>H119</f>
        <v>-46.4</v>
      </c>
      <c r="I118" s="29">
        <f>I119</f>
        <v>532.9</v>
      </c>
      <c r="J118" s="29">
        <f t="shared" ref="J118:K118" si="62">J119</f>
        <v>532.9</v>
      </c>
      <c r="K118" s="29">
        <f t="shared" si="62"/>
        <v>532.9</v>
      </c>
    </row>
    <row r="119" spans="1:11" ht="15">
      <c r="A119" s="46" t="s">
        <v>77</v>
      </c>
      <c r="B119" s="1" t="s">
        <v>51</v>
      </c>
      <c r="C119" s="2" t="s">
        <v>11</v>
      </c>
      <c r="D119" s="2" t="s">
        <v>9</v>
      </c>
      <c r="E119" s="5" t="s">
        <v>90</v>
      </c>
      <c r="F119" s="3" t="s">
        <v>76</v>
      </c>
      <c r="G119" s="29">
        <f>G120+G122+G121</f>
        <v>579.29999999999995</v>
      </c>
      <c r="H119" s="29">
        <f>H120+H122+H121</f>
        <v>-46.4</v>
      </c>
      <c r="I119" s="29">
        <f>I120+I122+I121</f>
        <v>532.9</v>
      </c>
      <c r="J119" s="29">
        <f>J120+J122</f>
        <v>532.9</v>
      </c>
      <c r="K119" s="29">
        <f>K120+K122</f>
        <v>532.9</v>
      </c>
    </row>
    <row r="120" spans="1:11" ht="14.25" customHeight="1">
      <c r="A120" s="49" t="s">
        <v>74</v>
      </c>
      <c r="B120" s="6" t="s">
        <v>51</v>
      </c>
      <c r="C120" s="16" t="s">
        <v>11</v>
      </c>
      <c r="D120" s="16" t="s">
        <v>9</v>
      </c>
      <c r="E120" s="7" t="s">
        <v>90</v>
      </c>
      <c r="F120" s="7" t="s">
        <v>72</v>
      </c>
      <c r="G120" s="28">
        <v>409.3</v>
      </c>
      <c r="H120" s="28">
        <v>0</v>
      </c>
      <c r="I120" s="28">
        <f t="shared" ref="I120:I122" si="63">G120+H120</f>
        <v>409.3</v>
      </c>
      <c r="J120" s="28">
        <v>409.3</v>
      </c>
      <c r="K120" s="28">
        <v>409.3</v>
      </c>
    </row>
    <row r="121" spans="1:11" ht="30" hidden="1">
      <c r="A121" s="49" t="s">
        <v>94</v>
      </c>
      <c r="B121" s="6" t="s">
        <v>51</v>
      </c>
      <c r="C121" s="16" t="s">
        <v>11</v>
      </c>
      <c r="D121" s="16" t="s">
        <v>9</v>
      </c>
      <c r="E121" s="7" t="s">
        <v>90</v>
      </c>
      <c r="F121" s="7" t="s">
        <v>93</v>
      </c>
      <c r="G121" s="28">
        <v>46.4</v>
      </c>
      <c r="H121" s="28">
        <v>-46.4</v>
      </c>
      <c r="I121" s="28">
        <f t="shared" si="63"/>
        <v>0</v>
      </c>
      <c r="J121" s="28">
        <v>0</v>
      </c>
      <c r="K121" s="28">
        <v>0</v>
      </c>
    </row>
    <row r="122" spans="1:11" ht="45">
      <c r="A122" s="49" t="s">
        <v>92</v>
      </c>
      <c r="B122" s="6" t="s">
        <v>51</v>
      </c>
      <c r="C122" s="16" t="s">
        <v>11</v>
      </c>
      <c r="D122" s="16" t="s">
        <v>9</v>
      </c>
      <c r="E122" s="7" t="s">
        <v>90</v>
      </c>
      <c r="F122" s="7" t="s">
        <v>73</v>
      </c>
      <c r="G122" s="28">
        <v>123.6</v>
      </c>
      <c r="H122" s="28">
        <v>0</v>
      </c>
      <c r="I122" s="28">
        <f t="shared" si="63"/>
        <v>123.6</v>
      </c>
      <c r="J122" s="28">
        <v>123.6</v>
      </c>
      <c r="K122" s="28">
        <v>123.6</v>
      </c>
    </row>
    <row r="123" spans="1:11" ht="30">
      <c r="A123" s="48" t="s">
        <v>88</v>
      </c>
      <c r="B123" s="5" t="s">
        <v>51</v>
      </c>
      <c r="C123" s="5" t="s">
        <v>11</v>
      </c>
      <c r="D123" s="5" t="s">
        <v>9</v>
      </c>
      <c r="E123" s="3" t="s">
        <v>90</v>
      </c>
      <c r="F123" s="3" t="s">
        <v>25</v>
      </c>
      <c r="G123" s="29">
        <f t="shared" ref="G123:I124" si="64">G124</f>
        <v>452</v>
      </c>
      <c r="H123" s="29">
        <f t="shared" si="64"/>
        <v>0</v>
      </c>
      <c r="I123" s="29">
        <f t="shared" si="64"/>
        <v>452</v>
      </c>
      <c r="J123" s="29">
        <f t="shared" ref="J123:K124" si="65">J124</f>
        <v>229.9</v>
      </c>
      <c r="K123" s="29">
        <f t="shared" si="65"/>
        <v>277.5</v>
      </c>
    </row>
    <row r="124" spans="1:11" ht="30">
      <c r="A124" s="48" t="s">
        <v>48</v>
      </c>
      <c r="B124" s="5" t="s">
        <v>51</v>
      </c>
      <c r="C124" s="5" t="s">
        <v>11</v>
      </c>
      <c r="D124" s="5" t="s">
        <v>9</v>
      </c>
      <c r="E124" s="3" t="s">
        <v>90</v>
      </c>
      <c r="F124" s="3" t="s">
        <v>26</v>
      </c>
      <c r="G124" s="29">
        <f t="shared" si="64"/>
        <v>452</v>
      </c>
      <c r="H124" s="29">
        <f t="shared" si="64"/>
        <v>0</v>
      </c>
      <c r="I124" s="29">
        <f t="shared" si="64"/>
        <v>452</v>
      </c>
      <c r="J124" s="29">
        <f t="shared" si="65"/>
        <v>229.9</v>
      </c>
      <c r="K124" s="29">
        <f t="shared" si="65"/>
        <v>277.5</v>
      </c>
    </row>
    <row r="125" spans="1:11" ht="15">
      <c r="A125" s="60" t="s">
        <v>78</v>
      </c>
      <c r="B125" s="7" t="s">
        <v>51</v>
      </c>
      <c r="C125" s="7" t="s">
        <v>11</v>
      </c>
      <c r="D125" s="7" t="s">
        <v>9</v>
      </c>
      <c r="E125" s="7" t="s">
        <v>90</v>
      </c>
      <c r="F125" s="7" t="s">
        <v>21</v>
      </c>
      <c r="G125" s="53">
        <v>452</v>
      </c>
      <c r="H125" s="53">
        <v>0</v>
      </c>
      <c r="I125" s="28">
        <f>G125+H125</f>
        <v>452</v>
      </c>
      <c r="J125" s="53">
        <v>229.9</v>
      </c>
      <c r="K125" s="53">
        <v>277.5</v>
      </c>
    </row>
    <row r="126" spans="1:11" ht="14.25">
      <c r="A126" s="58" t="s">
        <v>33</v>
      </c>
      <c r="B126" s="23" t="s">
        <v>51</v>
      </c>
      <c r="C126" s="20" t="s">
        <v>15</v>
      </c>
      <c r="D126" s="20" t="s">
        <v>16</v>
      </c>
      <c r="E126" s="20"/>
      <c r="F126" s="20" t="s">
        <v>7</v>
      </c>
      <c r="G126" s="64">
        <f>G127+G133</f>
        <v>142.9</v>
      </c>
      <c r="H126" s="64">
        <f>H127+H133</f>
        <v>0.9</v>
      </c>
      <c r="I126" s="64">
        <f>G126+H126</f>
        <v>143.80000000000001</v>
      </c>
      <c r="J126" s="64">
        <f t="shared" ref="J126:K126" si="66">J127+J133</f>
        <v>92.9</v>
      </c>
      <c r="K126" s="64">
        <f t="shared" si="66"/>
        <v>92.9</v>
      </c>
    </row>
    <row r="127" spans="1:11" ht="15">
      <c r="A127" s="10" t="s">
        <v>17</v>
      </c>
      <c r="B127" s="3" t="s">
        <v>51</v>
      </c>
      <c r="C127" s="2" t="s">
        <v>15</v>
      </c>
      <c r="D127" s="2" t="s">
        <v>8</v>
      </c>
      <c r="E127" s="2"/>
      <c r="F127" s="2"/>
      <c r="G127" s="45">
        <f t="shared" ref="G127:K130" si="67">G128</f>
        <v>92.9</v>
      </c>
      <c r="H127" s="45">
        <f t="shared" si="67"/>
        <v>0.9</v>
      </c>
      <c r="I127" s="45">
        <f t="shared" si="67"/>
        <v>93.800000000000011</v>
      </c>
      <c r="J127" s="45">
        <f t="shared" si="67"/>
        <v>92.9</v>
      </c>
      <c r="K127" s="45">
        <f t="shared" si="67"/>
        <v>92.9</v>
      </c>
    </row>
    <row r="128" spans="1:11" ht="15">
      <c r="A128" s="46" t="s">
        <v>24</v>
      </c>
      <c r="B128" s="8" t="s">
        <v>51</v>
      </c>
      <c r="C128" s="2" t="s">
        <v>15</v>
      </c>
      <c r="D128" s="2" t="s">
        <v>8</v>
      </c>
      <c r="E128" s="5" t="s">
        <v>54</v>
      </c>
      <c r="F128" s="2"/>
      <c r="G128" s="45">
        <f t="shared" si="67"/>
        <v>92.9</v>
      </c>
      <c r="H128" s="45">
        <f t="shared" si="67"/>
        <v>0.9</v>
      </c>
      <c r="I128" s="45">
        <f t="shared" si="67"/>
        <v>93.800000000000011</v>
      </c>
      <c r="J128" s="45">
        <f t="shared" si="67"/>
        <v>92.9</v>
      </c>
      <c r="K128" s="45">
        <f t="shared" si="67"/>
        <v>92.9</v>
      </c>
    </row>
    <row r="129" spans="1:11" ht="45">
      <c r="A129" s="50" t="s">
        <v>91</v>
      </c>
      <c r="B129" s="1" t="s">
        <v>51</v>
      </c>
      <c r="C129" s="2" t="s">
        <v>15</v>
      </c>
      <c r="D129" s="2" t="s">
        <v>8</v>
      </c>
      <c r="E129" s="3" t="s">
        <v>90</v>
      </c>
      <c r="F129" s="2"/>
      <c r="G129" s="45">
        <f t="shared" si="67"/>
        <v>92.9</v>
      </c>
      <c r="H129" s="45">
        <f t="shared" si="67"/>
        <v>0.9</v>
      </c>
      <c r="I129" s="45">
        <f t="shared" si="67"/>
        <v>93.800000000000011</v>
      </c>
      <c r="J129" s="45">
        <f t="shared" si="67"/>
        <v>92.9</v>
      </c>
      <c r="K129" s="45">
        <f t="shared" si="67"/>
        <v>92.9</v>
      </c>
    </row>
    <row r="130" spans="1:11" ht="15">
      <c r="A130" s="48" t="s">
        <v>35</v>
      </c>
      <c r="B130" s="1" t="s">
        <v>51</v>
      </c>
      <c r="C130" s="2" t="s">
        <v>15</v>
      </c>
      <c r="D130" s="2" t="s">
        <v>8</v>
      </c>
      <c r="E130" s="3" t="s">
        <v>90</v>
      </c>
      <c r="F130" s="2" t="s">
        <v>34</v>
      </c>
      <c r="G130" s="45">
        <f t="shared" si="67"/>
        <v>92.9</v>
      </c>
      <c r="H130" s="45">
        <f t="shared" si="67"/>
        <v>0.9</v>
      </c>
      <c r="I130" s="45">
        <f t="shared" si="67"/>
        <v>93.800000000000011</v>
      </c>
      <c r="J130" s="45">
        <f t="shared" si="67"/>
        <v>92.9</v>
      </c>
      <c r="K130" s="45">
        <f t="shared" si="67"/>
        <v>92.9</v>
      </c>
    </row>
    <row r="131" spans="1:11" ht="30">
      <c r="A131" s="48" t="s">
        <v>36</v>
      </c>
      <c r="B131" s="4" t="s">
        <v>51</v>
      </c>
      <c r="C131" s="2" t="s">
        <v>15</v>
      </c>
      <c r="D131" s="2" t="s">
        <v>8</v>
      </c>
      <c r="E131" s="5" t="s">
        <v>90</v>
      </c>
      <c r="F131" s="2" t="s">
        <v>37</v>
      </c>
      <c r="G131" s="27">
        <f>G132</f>
        <v>92.9</v>
      </c>
      <c r="H131" s="27">
        <f>H132</f>
        <v>0.9</v>
      </c>
      <c r="I131" s="27">
        <f>I132</f>
        <v>93.800000000000011</v>
      </c>
      <c r="J131" s="27">
        <f>J132</f>
        <v>92.9</v>
      </c>
      <c r="K131" s="27">
        <f>K132</f>
        <v>92.9</v>
      </c>
    </row>
    <row r="132" spans="1:11" ht="15">
      <c r="A132" s="65" t="s">
        <v>38</v>
      </c>
      <c r="B132" s="6" t="s">
        <v>51</v>
      </c>
      <c r="C132" s="6" t="s">
        <v>15</v>
      </c>
      <c r="D132" s="6" t="s">
        <v>8</v>
      </c>
      <c r="E132" s="7" t="s">
        <v>90</v>
      </c>
      <c r="F132" s="7" t="s">
        <v>22</v>
      </c>
      <c r="G132" s="66">
        <v>92.9</v>
      </c>
      <c r="H132" s="66">
        <v>0.9</v>
      </c>
      <c r="I132" s="28">
        <f>G132+H132</f>
        <v>93.800000000000011</v>
      </c>
      <c r="J132" s="66">
        <v>92.9</v>
      </c>
      <c r="K132" s="66">
        <v>92.9</v>
      </c>
    </row>
    <row r="133" spans="1:11" ht="15">
      <c r="A133" s="91" t="s">
        <v>122</v>
      </c>
      <c r="B133" s="1" t="s">
        <v>51</v>
      </c>
      <c r="C133" s="1" t="s">
        <v>15</v>
      </c>
      <c r="D133" s="1" t="s">
        <v>9</v>
      </c>
      <c r="E133" s="3"/>
      <c r="F133" s="3"/>
      <c r="G133" s="90">
        <f t="shared" ref="G133:H137" si="68">G134</f>
        <v>50</v>
      </c>
      <c r="H133" s="90">
        <f t="shared" si="68"/>
        <v>0</v>
      </c>
      <c r="I133" s="27">
        <f t="shared" ref="I133:I136" si="69">G133+H133</f>
        <v>50</v>
      </c>
      <c r="J133" s="90">
        <f t="shared" ref="J133:K137" si="70">J134</f>
        <v>0</v>
      </c>
      <c r="K133" s="90">
        <f t="shared" si="70"/>
        <v>0</v>
      </c>
    </row>
    <row r="134" spans="1:11" ht="15">
      <c r="A134" s="92" t="s">
        <v>24</v>
      </c>
      <c r="B134" s="1" t="s">
        <v>51</v>
      </c>
      <c r="C134" s="1" t="s">
        <v>15</v>
      </c>
      <c r="D134" s="1" t="s">
        <v>9</v>
      </c>
      <c r="E134" s="5" t="s">
        <v>54</v>
      </c>
      <c r="F134" s="3"/>
      <c r="G134" s="90">
        <f t="shared" si="68"/>
        <v>50</v>
      </c>
      <c r="H134" s="90">
        <f t="shared" si="68"/>
        <v>0</v>
      </c>
      <c r="I134" s="27">
        <f t="shared" si="69"/>
        <v>50</v>
      </c>
      <c r="J134" s="90">
        <f t="shared" si="70"/>
        <v>0</v>
      </c>
      <c r="K134" s="90">
        <f t="shared" si="70"/>
        <v>0</v>
      </c>
    </row>
    <row r="135" spans="1:11" ht="15">
      <c r="A135" s="93" t="s">
        <v>123</v>
      </c>
      <c r="B135" s="1" t="s">
        <v>51</v>
      </c>
      <c r="C135" s="1" t="s">
        <v>15</v>
      </c>
      <c r="D135" s="1" t="s">
        <v>9</v>
      </c>
      <c r="E135" s="5" t="s">
        <v>119</v>
      </c>
      <c r="F135" s="3"/>
      <c r="G135" s="90">
        <f t="shared" si="68"/>
        <v>50</v>
      </c>
      <c r="H135" s="90">
        <f t="shared" si="68"/>
        <v>0</v>
      </c>
      <c r="I135" s="27">
        <f t="shared" si="69"/>
        <v>50</v>
      </c>
      <c r="J135" s="90">
        <f t="shared" si="70"/>
        <v>0</v>
      </c>
      <c r="K135" s="90">
        <f t="shared" si="70"/>
        <v>0</v>
      </c>
    </row>
    <row r="136" spans="1:11" ht="15">
      <c r="A136" s="70" t="s">
        <v>124</v>
      </c>
      <c r="B136" s="1" t="s">
        <v>51</v>
      </c>
      <c r="C136" s="1" t="s">
        <v>15</v>
      </c>
      <c r="D136" s="1" t="s">
        <v>9</v>
      </c>
      <c r="E136" s="5" t="s">
        <v>119</v>
      </c>
      <c r="F136" s="3" t="s">
        <v>34</v>
      </c>
      <c r="G136" s="90">
        <f t="shared" si="68"/>
        <v>50</v>
      </c>
      <c r="H136" s="90">
        <f t="shared" si="68"/>
        <v>0</v>
      </c>
      <c r="I136" s="27">
        <f t="shared" si="69"/>
        <v>50</v>
      </c>
      <c r="J136" s="90">
        <f t="shared" si="70"/>
        <v>0</v>
      </c>
      <c r="K136" s="90">
        <f t="shared" si="70"/>
        <v>0</v>
      </c>
    </row>
    <row r="137" spans="1:11" ht="30">
      <c r="A137" s="70" t="s">
        <v>125</v>
      </c>
      <c r="B137" s="1" t="s">
        <v>51</v>
      </c>
      <c r="C137" s="1" t="s">
        <v>15</v>
      </c>
      <c r="D137" s="1" t="s">
        <v>9</v>
      </c>
      <c r="E137" s="5" t="s">
        <v>119</v>
      </c>
      <c r="F137" s="3" t="s">
        <v>121</v>
      </c>
      <c r="G137" s="90">
        <f t="shared" si="68"/>
        <v>50</v>
      </c>
      <c r="H137" s="90">
        <f t="shared" si="68"/>
        <v>0</v>
      </c>
      <c r="I137" s="27">
        <f>G137+H137</f>
        <v>50</v>
      </c>
      <c r="J137" s="90">
        <f t="shared" si="70"/>
        <v>0</v>
      </c>
      <c r="K137" s="90">
        <f t="shared" si="70"/>
        <v>0</v>
      </c>
    </row>
    <row r="138" spans="1:11" ht="30">
      <c r="A138" s="65" t="s">
        <v>126</v>
      </c>
      <c r="B138" s="6" t="s">
        <v>51</v>
      </c>
      <c r="C138" s="6" t="s">
        <v>15</v>
      </c>
      <c r="D138" s="6" t="s">
        <v>9</v>
      </c>
      <c r="E138" s="7" t="s">
        <v>119</v>
      </c>
      <c r="F138" s="7" t="s">
        <v>120</v>
      </c>
      <c r="G138" s="66">
        <v>50</v>
      </c>
      <c r="H138" s="66">
        <v>0</v>
      </c>
      <c r="I138" s="28">
        <f>G138+H138</f>
        <v>50</v>
      </c>
      <c r="J138" s="66">
        <v>0</v>
      </c>
      <c r="K138" s="66">
        <v>0</v>
      </c>
    </row>
    <row r="139" spans="1:11" ht="28.5">
      <c r="A139" s="67" t="s">
        <v>66</v>
      </c>
      <c r="B139" s="24" t="s">
        <v>51</v>
      </c>
      <c r="C139" s="25" t="s">
        <v>67</v>
      </c>
      <c r="D139" s="25" t="s">
        <v>16</v>
      </c>
      <c r="E139" s="24"/>
      <c r="F139" s="25"/>
      <c r="G139" s="26">
        <f t="shared" ref="G139:K141" si="71">G140</f>
        <v>0</v>
      </c>
      <c r="H139" s="26">
        <f t="shared" si="71"/>
        <v>0</v>
      </c>
      <c r="I139" s="26">
        <f t="shared" si="71"/>
        <v>0</v>
      </c>
      <c r="J139" s="26">
        <f t="shared" si="71"/>
        <v>60.1</v>
      </c>
      <c r="K139" s="26">
        <f t="shared" si="71"/>
        <v>123.1</v>
      </c>
    </row>
    <row r="140" spans="1:11" ht="15">
      <c r="A140" s="68" t="s">
        <v>68</v>
      </c>
      <c r="B140" s="8" t="s">
        <v>51</v>
      </c>
      <c r="C140" s="2" t="s">
        <v>67</v>
      </c>
      <c r="D140" s="2" t="s">
        <v>67</v>
      </c>
      <c r="E140" s="5"/>
      <c r="F140" s="2"/>
      <c r="G140" s="27">
        <f t="shared" si="71"/>
        <v>0</v>
      </c>
      <c r="H140" s="27">
        <f t="shared" si="71"/>
        <v>0</v>
      </c>
      <c r="I140" s="27">
        <f t="shared" si="71"/>
        <v>0</v>
      </c>
      <c r="J140" s="27">
        <f t="shared" si="71"/>
        <v>60.1</v>
      </c>
      <c r="K140" s="27">
        <f t="shared" si="71"/>
        <v>123.1</v>
      </c>
    </row>
    <row r="141" spans="1:11" ht="15">
      <c r="A141" s="68" t="s">
        <v>24</v>
      </c>
      <c r="B141" s="2" t="s">
        <v>51</v>
      </c>
      <c r="C141" s="2" t="s">
        <v>67</v>
      </c>
      <c r="D141" s="2" t="s">
        <v>67</v>
      </c>
      <c r="E141" s="5" t="s">
        <v>54</v>
      </c>
      <c r="F141" s="2"/>
      <c r="G141" s="27">
        <f t="shared" si="71"/>
        <v>0</v>
      </c>
      <c r="H141" s="27">
        <f t="shared" si="71"/>
        <v>0</v>
      </c>
      <c r="I141" s="27">
        <f t="shared" si="71"/>
        <v>0</v>
      </c>
      <c r="J141" s="27">
        <f t="shared" si="71"/>
        <v>60.1</v>
      </c>
      <c r="K141" s="27">
        <f t="shared" si="71"/>
        <v>123.1</v>
      </c>
    </row>
    <row r="142" spans="1:11" ht="15">
      <c r="A142" s="54" t="s">
        <v>68</v>
      </c>
      <c r="B142" s="3" t="s">
        <v>69</v>
      </c>
      <c r="C142" s="2" t="s">
        <v>67</v>
      </c>
      <c r="D142" s="2" t="s">
        <v>67</v>
      </c>
      <c r="E142" s="3" t="s">
        <v>70</v>
      </c>
      <c r="F142" s="3"/>
      <c r="G142" s="27">
        <v>0</v>
      </c>
      <c r="H142" s="27">
        <v>0</v>
      </c>
      <c r="I142" s="27">
        <v>0</v>
      </c>
      <c r="J142" s="27">
        <v>60.1</v>
      </c>
      <c r="K142" s="27">
        <v>123.1</v>
      </c>
    </row>
    <row r="145" spans="9:11">
      <c r="I145" s="38"/>
      <c r="J145" s="38"/>
      <c r="K145" s="38"/>
    </row>
  </sheetData>
  <autoFilter ref="A11:F142"/>
  <customSheetViews>
    <customSheetView guid="{C0DCEFD6-4378-4196-8A52-BBAE8937CBA3}" showPageBreaks="1" showGridLines="0" printArea="1" showAutoFilter="1" hiddenRows="1" hiddenColumns="1" view="pageBreakPreview" showRuler="0">
      <pane ySplit="7" topLeftCell="A8" activePane="bottomLeft" state="frozenSplit"/>
      <selection pane="bottomLeft" activeCell="B3" sqref="B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"/>
      <headerFooter alignWithMargins="0">
        <oddFooter>&amp;C&amp;P</oddFooter>
      </headerFooter>
      <autoFilter ref="A6:F124"/>
    </customSheetView>
    <customSheetView guid="{9AE4E90B-95AD-4E92-80AE-724EF4B3642C}" scale="110" showPageBreaks="1" showGridLines="0" printArea="1" showAutoFilter="1" showRuler="0">
      <pane ySplit="7" topLeftCell="A50" activePane="bottomLeft" state="frozenSplit"/>
      <selection pane="bottomLeft" activeCell="G11" sqref="G11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2"/>
      <headerFooter alignWithMargins="0">
        <oddFooter>&amp;C&amp;P</oddFooter>
      </headerFooter>
      <autoFilter ref="A6:F125"/>
    </customSheetView>
    <customSheetView guid="{D2D64AF3-EF16-419B-92B9-C61E316636B4}" showPageBreaks="1" showGridLines="0" printArea="1" showAutoFilter="1" hiddenRows="1" view="pageBreakPreview" showRuler="0">
      <pane ySplit="7" topLeftCell="A8" activePane="bottomLeft" state="frozenSplit"/>
      <selection pane="bottomLeft" activeCell="G11" sqref="G11"/>
      <colBreaks count="1" manualBreakCount="1">
        <brk id="7" max="1048575" man="1"/>
      </colBreaks>
      <pageMargins left="0.9055118110236221" right="0" top="0.19685039370078741" bottom="0.19685039370078741" header="0" footer="0"/>
      <pageSetup paperSize="9" scale="88" orientation="portrait" r:id="rId3"/>
      <headerFooter alignWithMargins="0">
        <oddFooter>&amp;C&amp;P</oddFooter>
      </headerFooter>
      <autoFilter ref="A6:F125"/>
    </customSheetView>
  </customSheetViews>
  <mergeCells count="14">
    <mergeCell ref="A10:K10"/>
    <mergeCell ref="C7:K7"/>
    <mergeCell ref="A12:A13"/>
    <mergeCell ref="B12:B13"/>
    <mergeCell ref="C12:D12"/>
    <mergeCell ref="E12:E13"/>
    <mergeCell ref="F12:F13"/>
    <mergeCell ref="G12:K12"/>
    <mergeCell ref="C8:K8"/>
    <mergeCell ref="J3:K3"/>
    <mergeCell ref="C4:K4"/>
    <mergeCell ref="C5:K5"/>
    <mergeCell ref="F2:K2"/>
    <mergeCell ref="J6:K6"/>
  </mergeCells>
  <pageMargins left="0.51181102362204722" right="0.19685039370078741" top="0.39370078740157483" bottom="0.35433070866141736" header="0.35433070866141736" footer="0.19685039370078741"/>
  <pageSetup paperSize="9" scale="65" orientation="portrait" r:id="rId4"/>
  <headerFooter alignWithMargins="0">
    <oddFooter>&amp;C&amp;P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Olesya</cp:lastModifiedBy>
  <cp:lastPrinted>2023-09-25T08:06:16Z</cp:lastPrinted>
  <dcterms:created xsi:type="dcterms:W3CDTF">2003-12-05T21:14:57Z</dcterms:created>
  <dcterms:modified xsi:type="dcterms:W3CDTF">2023-12-26T07:24:22Z</dcterms:modified>
</cp:coreProperties>
</file>